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858FF91F-09E3-45A9-B96F-3B94CB0BDFA2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 s="1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 s="1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C31" i="16" s="1"/>
  <c r="AB31" i="16"/>
  <c r="AA20" i="16"/>
  <c r="AA19" i="16"/>
  <c r="AC19" i="16" s="1"/>
  <c r="AB19" i="16"/>
  <c r="L44" i="16"/>
  <c r="L43" i="16"/>
  <c r="M43" i="16"/>
  <c r="N43" i="16"/>
  <c r="L32" i="16"/>
  <c r="L31" i="16"/>
  <c r="M31" i="16"/>
  <c r="N31" i="16"/>
  <c r="L20" i="16"/>
  <c r="L19" i="16"/>
  <c r="M19" i="16"/>
  <c r="N19" i="16" s="1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N31" i="10" s="1"/>
  <c r="M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 s="1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N31" i="7" s="1"/>
  <c r="M31" i="7"/>
  <c r="L20" i="7"/>
  <c r="L19" i="7"/>
  <c r="M19" i="7"/>
  <c r="N19" i="7" s="1"/>
  <c r="AA28" i="16"/>
  <c r="AB28" i="16"/>
  <c r="AA29" i="16"/>
  <c r="AB29" i="16"/>
  <c r="AA30" i="16"/>
  <c r="AB30" i="16"/>
  <c r="AB27" i="16"/>
  <c r="AA27" i="16"/>
  <c r="L27" i="12" l="1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16" i="10"/>
  <c r="AR29" i="9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<sst xmlns="http://schemas.openxmlformats.org/spreadsheetml/2006/main" count="3300" uniqueCount="40">
  <si>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</si>
  <si>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</si>
  <si>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</si>
  <si>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</si>
  <si>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</si>
  <si>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</si>
  <si>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</si>
  <si>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</si>
  <si>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</si>
  <si>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</si>
  <si>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</si>
  <si>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</si>
  <si>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</si>
  <si>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</si>
  <si>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</si>
  <si>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</si>
  <si>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</si>
  <si>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</si>
  <si>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</si>
  <si>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</si>
  <si>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</si>
  <si>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</si>
  <si>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</si>
  <si>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</si>
  <si>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</si>
  <si>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</si>
  <si>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</si>
  <si>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</si>
  <si>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</si>
  <si>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</si>
  <si>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</si>
  <si>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</si>
  <si>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</si>
  <si>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</si>
  <si>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</si>
  <si>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</si>
  <si>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</si>
  <si>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</si>
  <si>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</si>
  <si>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2016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</si>
</sst>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14663214.999999998</v>
      </c>
      <c r="C15" s="2"/>
      <c r="D15" s="2">
        <v>13389919.999999998</v>
      </c>
      <c r="E15" s="2"/>
      <c r="F15" s="2">
        <v>6743259.9999999991</v>
      </c>
      <c r="G15" s="2"/>
      <c r="H15" s="2">
        <v>12664039.999999998</v>
      </c>
      <c r="I15" s="2"/>
      <c r="J15" s="2"/>
      <c r="K15" s="2"/>
      <c r="L15" s="1">
        <f>B15+D15+F15+H15+J15</f>
        <v>47460434.999999993</v>
      </c>
      <c r="M15" s="13">
        <f>C15+E15+G15+I15+K15</f>
        <v>0</v>
      </c>
      <c r="N15" s="14">
        <f>L15+M15</f>
        <v>47460434.999999993</v>
      </c>
      <c r="P15" s="3" t="s">
        <v>12</v>
      </c>
      <c r="Q15" s="2">
        <v>2549</v>
      </c>
      <c r="R15" s="2">
        <v>0</v>
      </c>
      <c r="S15" s="2">
        <v>1573</v>
      </c>
      <c r="T15" s="2">
        <v>0</v>
      </c>
      <c r="U15" s="2">
        <v>1071</v>
      </c>
      <c r="V15" s="2">
        <v>0</v>
      </c>
      <c r="W15" s="2">
        <v>3862</v>
      </c>
      <c r="X15" s="2">
        <v>0</v>
      </c>
      <c r="Y15" s="2">
        <v>0</v>
      </c>
      <c r="Z15" s="2">
        <v>0</v>
      </c>
      <c r="AA15" s="1">
        <f>Q15+S15+U15+W15+Y15</f>
        <v>9055</v>
      </c>
      <c r="AB15" s="13">
        <f>R15+T15+V15+X15+Z15</f>
        <v>0</v>
      </c>
      <c r="AC15" s="14">
        <f>AA15+AB15</f>
        <v>9055</v>
      </c>
      <c r="AE15" s="3" t="s">
        <v>12</v>
      </c>
      <c r="AF15" s="2">
        <f>IFERROR(B15/Q15, "N.A.")</f>
        <v>5752.5362887406818</v>
      </c>
      <c r="AG15" s="2" t="str">
        <f t="shared" ref="AG15:AP19" si="0">IFERROR(C15/R15, "N.A.")</f>
        <v>N.A.</v>
      </c>
      <c r="AH15" s="2">
        <f t="shared" si="0"/>
        <v>8512.345835982198</v>
      </c>
      <c r="AI15" s="2" t="str">
        <f t="shared" si="0"/>
        <v>N.A.</v>
      </c>
      <c r="AJ15" s="2">
        <f t="shared" si="0"/>
        <v>6296.2278244631179</v>
      </c>
      <c r="AK15" s="2" t="str">
        <f t="shared" si="0"/>
        <v>N.A.</v>
      </c>
      <c r="AL15" s="2">
        <f t="shared" si="0"/>
        <v>3279.1403417918173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5241.351187189397</v>
      </c>
      <c r="AQ15" s="13" t="str">
        <f t="shared" ref="AQ15" si="1">IFERROR(M15/AB15, "N.A.")</f>
        <v>N.A.</v>
      </c>
      <c r="AR15" s="14">
        <f t="shared" ref="AR15" si="2">IFERROR(N15/AC15, "N.A.")</f>
        <v>5241.351187189397</v>
      </c>
    </row>
    <row r="16" spans="1:44" ht="15" customHeight="1" thickBot="1" x14ac:dyDescent="0.3">
      <c r="A16" s="3" t="s">
        <v>13</v>
      </c>
      <c r="B16" s="2">
        <v>7062169.9999999991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7062169.9999999991</v>
      </c>
      <c r="M16" s="13">
        <f t="shared" ref="M16:M18" si="4">C16+E16+G16+I16+K16</f>
        <v>0</v>
      </c>
      <c r="N16" s="14">
        <f t="shared" ref="N16:N18" si="5">L16+M16</f>
        <v>7062169.9999999991</v>
      </c>
      <c r="P16" s="3" t="s">
        <v>13</v>
      </c>
      <c r="Q16" s="2">
        <v>2446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2446</v>
      </c>
      <c r="AB16" s="13">
        <f t="shared" ref="AB16:AB18" si="7">R16+T16+V16+X16+Z16</f>
        <v>0</v>
      </c>
      <c r="AC16" s="14">
        <f t="shared" ref="AC16:AC18" si="8">AA16+AB16</f>
        <v>2446</v>
      </c>
      <c r="AE16" s="3" t="s">
        <v>13</v>
      </c>
      <c r="AF16" s="2">
        <f t="shared" ref="AF16:AF19" si="9">IFERROR(B16/Q16, "N.A.")</f>
        <v>2887.2322158626325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2887.2322158626325</v>
      </c>
      <c r="AQ16" s="13" t="str">
        <f t="shared" ref="AQ16:AQ18" si="11">IFERROR(M16/AB16, "N.A.")</f>
        <v>N.A.</v>
      </c>
      <c r="AR16" s="14">
        <f t="shared" ref="AR16:AR18" si="12">IFERROR(N16/AC16, "N.A.")</f>
        <v>2887.2322158626325</v>
      </c>
    </row>
    <row r="17" spans="1:44" ht="15" customHeight="1" thickBot="1" x14ac:dyDescent="0.3">
      <c r="A17" s="3" t="s">
        <v>14</v>
      </c>
      <c r="B17" s="2">
        <v>28674958.000000004</v>
      </c>
      <c r="C17" s="2">
        <v>135682030.99999997</v>
      </c>
      <c r="D17" s="2">
        <v>17374789.999999996</v>
      </c>
      <c r="E17" s="2">
        <v>27144000.000000004</v>
      </c>
      <c r="F17" s="2"/>
      <c r="G17" s="2">
        <v>5014000</v>
      </c>
      <c r="H17" s="2"/>
      <c r="I17" s="2">
        <v>6510000</v>
      </c>
      <c r="J17" s="2">
        <v>0</v>
      </c>
      <c r="K17" s="2"/>
      <c r="L17" s="1">
        <f t="shared" si="3"/>
        <v>46049748</v>
      </c>
      <c r="M17" s="13">
        <f t="shared" si="4"/>
        <v>174350030.99999997</v>
      </c>
      <c r="N17" s="14">
        <f t="shared" si="5"/>
        <v>220399778.99999997</v>
      </c>
      <c r="P17" s="3" t="s">
        <v>14</v>
      </c>
      <c r="Q17" s="2">
        <v>5567</v>
      </c>
      <c r="R17" s="2">
        <v>24818</v>
      </c>
      <c r="S17" s="2">
        <v>3543</v>
      </c>
      <c r="T17" s="2">
        <v>1027</v>
      </c>
      <c r="U17" s="2">
        <v>0</v>
      </c>
      <c r="V17" s="2">
        <v>2335</v>
      </c>
      <c r="W17" s="2">
        <v>0</v>
      </c>
      <c r="X17" s="2">
        <v>1712</v>
      </c>
      <c r="Y17" s="2">
        <v>536</v>
      </c>
      <c r="Z17" s="2">
        <v>0</v>
      </c>
      <c r="AA17" s="1">
        <f t="shared" si="6"/>
        <v>9646</v>
      </c>
      <c r="AB17" s="13">
        <f t="shared" si="7"/>
        <v>29892</v>
      </c>
      <c r="AC17" s="14">
        <f t="shared" si="8"/>
        <v>39538</v>
      </c>
      <c r="AE17" s="3" t="s">
        <v>14</v>
      </c>
      <c r="AF17" s="2">
        <f t="shared" si="9"/>
        <v>5150.8816238548598</v>
      </c>
      <c r="AG17" s="2">
        <f t="shared" si="0"/>
        <v>5467.0815940043503</v>
      </c>
      <c r="AH17" s="2">
        <f t="shared" si="0"/>
        <v>4903.9768557719435</v>
      </c>
      <c r="AI17" s="2">
        <f t="shared" si="0"/>
        <v>26430.379746835446</v>
      </c>
      <c r="AJ17" s="2" t="str">
        <f t="shared" si="0"/>
        <v>N.A.</v>
      </c>
      <c r="AK17" s="2">
        <f t="shared" si="0"/>
        <v>2147.3233404710923</v>
      </c>
      <c r="AL17" s="2" t="str">
        <f t="shared" si="0"/>
        <v>N.A.</v>
      </c>
      <c r="AM17" s="2">
        <f t="shared" si="0"/>
        <v>3802.570093457944</v>
      </c>
      <c r="AN17" s="2">
        <f t="shared" si="0"/>
        <v>0</v>
      </c>
      <c r="AO17" s="2" t="str">
        <f t="shared" si="0"/>
        <v>N.A.</v>
      </c>
      <c r="AP17" s="15">
        <f t="shared" si="10"/>
        <v>4773.973460501762</v>
      </c>
      <c r="AQ17" s="13">
        <f t="shared" si="11"/>
        <v>5832.6652950622229</v>
      </c>
      <c r="AR17" s="14">
        <f t="shared" si="12"/>
        <v>5574.3785472203945</v>
      </c>
    </row>
    <row r="18" spans="1:44" ht="15" customHeight="1" thickBot="1" x14ac:dyDescent="0.3">
      <c r="A18" s="3" t="s">
        <v>15</v>
      </c>
      <c r="B18" s="2">
        <v>933960</v>
      </c>
      <c r="C18" s="2"/>
      <c r="D18" s="2"/>
      <c r="E18" s="2"/>
      <c r="F18" s="2"/>
      <c r="G18" s="2">
        <v>0</v>
      </c>
      <c r="H18" s="2">
        <v>760240</v>
      </c>
      <c r="I18" s="2"/>
      <c r="J18" s="2"/>
      <c r="K18" s="2"/>
      <c r="L18" s="1">
        <f t="shared" si="3"/>
        <v>1694200</v>
      </c>
      <c r="M18" s="13">
        <f t="shared" si="4"/>
        <v>0</v>
      </c>
      <c r="N18" s="14">
        <f t="shared" si="5"/>
        <v>1694200</v>
      </c>
      <c r="P18" s="3" t="s">
        <v>15</v>
      </c>
      <c r="Q18" s="2">
        <v>181</v>
      </c>
      <c r="R18" s="2">
        <v>0</v>
      </c>
      <c r="S18" s="2">
        <v>0</v>
      </c>
      <c r="T18" s="2">
        <v>0</v>
      </c>
      <c r="U18" s="2">
        <v>0</v>
      </c>
      <c r="V18" s="2">
        <v>190</v>
      </c>
      <c r="W18" s="2">
        <v>221</v>
      </c>
      <c r="X18" s="2">
        <v>0</v>
      </c>
      <c r="Y18" s="2">
        <v>0</v>
      </c>
      <c r="Z18" s="2">
        <v>0</v>
      </c>
      <c r="AA18" s="1">
        <f t="shared" si="6"/>
        <v>402</v>
      </c>
      <c r="AB18" s="13">
        <f t="shared" si="7"/>
        <v>190</v>
      </c>
      <c r="AC18" s="17">
        <f t="shared" si="8"/>
        <v>592</v>
      </c>
      <c r="AE18" s="3" t="s">
        <v>15</v>
      </c>
      <c r="AF18" s="2">
        <f t="shared" si="9"/>
        <v>5160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3440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4214.4278606965172</v>
      </c>
      <c r="AQ18" s="13">
        <f t="shared" si="11"/>
        <v>0</v>
      </c>
      <c r="AR18" s="14">
        <f t="shared" si="12"/>
        <v>2861.8243243243242</v>
      </c>
    </row>
    <row r="19" spans="1:44" ht="15" customHeight="1" thickBot="1" x14ac:dyDescent="0.3">
      <c r="A19" s="4" t="s">
        <v>16</v>
      </c>
      <c r="B19" s="2">
        <v>51334303.000000015</v>
      </c>
      <c r="C19" s="2">
        <v>135682030.99999997</v>
      </c>
      <c r="D19" s="2">
        <v>30764710</v>
      </c>
      <c r="E19" s="2">
        <v>27144000.000000004</v>
      </c>
      <c r="F19" s="2">
        <v>6743259.9999999991</v>
      </c>
      <c r="G19" s="2">
        <v>5014000</v>
      </c>
      <c r="H19" s="2">
        <v>13424279.999999996</v>
      </c>
      <c r="I19" s="2">
        <v>6510000</v>
      </c>
      <c r="J19" s="2">
        <v>0</v>
      </c>
      <c r="K19" s="2"/>
      <c r="L19" s="1">
        <f t="shared" ref="L19" si="13">B19+D19+F19+H19+J19</f>
        <v>102266553.00000001</v>
      </c>
      <c r="M19" s="13">
        <f t="shared" ref="M19" si="14">C19+E19+G19+I19+K19</f>
        <v>174350030.99999997</v>
      </c>
      <c r="N19" s="17">
        <f t="shared" ref="N19" si="15">L19+M19</f>
        <v>276616584</v>
      </c>
      <c r="P19" s="4" t="s">
        <v>16</v>
      </c>
      <c r="Q19" s="2">
        <v>10743</v>
      </c>
      <c r="R19" s="2">
        <v>24818</v>
      </c>
      <c r="S19" s="2">
        <v>5116</v>
      </c>
      <c r="T19" s="2">
        <v>1027</v>
      </c>
      <c r="U19" s="2">
        <v>1071</v>
      </c>
      <c r="V19" s="2">
        <v>2525</v>
      </c>
      <c r="W19" s="2">
        <v>4083</v>
      </c>
      <c r="X19" s="2">
        <v>1712</v>
      </c>
      <c r="Y19" s="2">
        <v>536</v>
      </c>
      <c r="Z19" s="2">
        <v>0</v>
      </c>
      <c r="AA19" s="1">
        <f t="shared" ref="AA19" si="16">Q19+S19+U19+W19+Y19</f>
        <v>21549</v>
      </c>
      <c r="AB19" s="13">
        <f t="shared" ref="AB19" si="17">R19+T19+V19+X19+Z19</f>
        <v>30082</v>
      </c>
      <c r="AC19" s="14">
        <f t="shared" ref="AC19" si="18">AA19+AB19</f>
        <v>51631</v>
      </c>
      <c r="AE19" s="4" t="s">
        <v>16</v>
      </c>
      <c r="AF19" s="2">
        <f t="shared" si="9"/>
        <v>4778.3955133575364</v>
      </c>
      <c r="AG19" s="2">
        <f t="shared" si="0"/>
        <v>5467.0815940043503</v>
      </c>
      <c r="AH19" s="2">
        <f t="shared" si="0"/>
        <v>6013.4304143862391</v>
      </c>
      <c r="AI19" s="2">
        <f t="shared" si="0"/>
        <v>26430.379746835446</v>
      </c>
      <c r="AJ19" s="2">
        <f t="shared" si="0"/>
        <v>6296.2278244631179</v>
      </c>
      <c r="AK19" s="2">
        <f t="shared" si="0"/>
        <v>1985.7425742574258</v>
      </c>
      <c r="AL19" s="2">
        <f t="shared" si="0"/>
        <v>3287.8471711976481</v>
      </c>
      <c r="AM19" s="2">
        <f t="shared" si="0"/>
        <v>3802.570093457944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4745.7679242656277</v>
      </c>
      <c r="AQ19" s="13">
        <f t="shared" ref="AQ19" si="20">IFERROR(M19/AB19, "N.A.")</f>
        <v>5795.8257762116873</v>
      </c>
      <c r="AR19" s="14">
        <f t="shared" ref="AR19" si="21">IFERROR(N19/AC19, "N.A.")</f>
        <v>5357.56781778389</v>
      </c>
    </row>
    <row r="20" spans="1:44" ht="15" customHeight="1" thickBot="1" x14ac:dyDescent="0.3">
      <c r="A20" s="5" t="s">
        <v>0</v>
      </c>
      <c r="B20" s="24">
        <f>B19+C19</f>
        <v>187016334</v>
      </c>
      <c r="C20" s="26"/>
      <c r="D20" s="24">
        <f>D19+E19</f>
        <v>57908710</v>
      </c>
      <c r="E20" s="26"/>
      <c r="F20" s="24">
        <f>F19+G19</f>
        <v>11757260</v>
      </c>
      <c r="G20" s="26"/>
      <c r="H20" s="24">
        <f>H19+I19</f>
        <v>19934279.999999996</v>
      </c>
      <c r="I20" s="26"/>
      <c r="J20" s="24">
        <f>J19+K19</f>
        <v>0</v>
      </c>
      <c r="K20" s="26"/>
      <c r="L20" s="24">
        <f>L19+M19</f>
        <v>276616584</v>
      </c>
      <c r="M20" s="25"/>
      <c r="N20" s="18">
        <f>B20+D20+F20+H20+J20</f>
        <v>276616584</v>
      </c>
      <c r="P20" s="5" t="s">
        <v>0</v>
      </c>
      <c r="Q20" s="24">
        <f>Q19+R19</f>
        <v>35561</v>
      </c>
      <c r="R20" s="26"/>
      <c r="S20" s="24">
        <f>S19+T19</f>
        <v>6143</v>
      </c>
      <c r="T20" s="26"/>
      <c r="U20" s="24">
        <f>U19+V19</f>
        <v>3596</v>
      </c>
      <c r="V20" s="26"/>
      <c r="W20" s="24">
        <f>W19+X19</f>
        <v>5795</v>
      </c>
      <c r="X20" s="26"/>
      <c r="Y20" s="24">
        <f>Y19+Z19</f>
        <v>536</v>
      </c>
      <c r="Z20" s="26"/>
      <c r="AA20" s="24">
        <f>AA19+AB19</f>
        <v>51631</v>
      </c>
      <c r="AB20" s="26"/>
      <c r="AC20" s="19">
        <f>Q20+S20+U20+W20+Y20</f>
        <v>51631</v>
      </c>
      <c r="AE20" s="5" t="s">
        <v>0</v>
      </c>
      <c r="AF20" s="27">
        <f>IFERROR(B20/Q20,"N.A.")</f>
        <v>5259.0291049183097</v>
      </c>
      <c r="AG20" s="28"/>
      <c r="AH20" s="27">
        <f>IFERROR(D20/S20,"N.A.")</f>
        <v>9426.7800748819791</v>
      </c>
      <c r="AI20" s="28"/>
      <c r="AJ20" s="27">
        <f>IFERROR(F20/U20,"N.A.")</f>
        <v>3269.5383759733036</v>
      </c>
      <c r="AK20" s="28"/>
      <c r="AL20" s="27">
        <f>IFERROR(H20/W20,"N.A.")</f>
        <v>3439.9102674719579</v>
      </c>
      <c r="AM20" s="28"/>
      <c r="AN20" s="27">
        <f>IFERROR(J20/Y20,"N.A.")</f>
        <v>0</v>
      </c>
      <c r="AO20" s="28"/>
      <c r="AP20" s="27">
        <f>IFERROR(L20/AA20,"N.A.")</f>
        <v>5357.56781778389</v>
      </c>
      <c r="AQ20" s="28"/>
      <c r="AR20" s="16">
        <f>IFERROR(N20/AC20, "N.A.")</f>
        <v>5357.56781778389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13612510</v>
      </c>
      <c r="C27" s="2"/>
      <c r="D27" s="2">
        <v>11730120.000000002</v>
      </c>
      <c r="E27" s="2"/>
      <c r="F27" s="2">
        <v>2757160</v>
      </c>
      <c r="G27" s="2"/>
      <c r="H27" s="2">
        <v>8083820.0000000009</v>
      </c>
      <c r="I27" s="2"/>
      <c r="J27" s="2"/>
      <c r="K27" s="2"/>
      <c r="L27" s="1">
        <f>B27+D27+F27+H27+J27</f>
        <v>36183610</v>
      </c>
      <c r="M27" s="13">
        <f>C27+E27+G27+I27+K27</f>
        <v>0</v>
      </c>
      <c r="N27" s="14">
        <f>L27+M27</f>
        <v>36183610</v>
      </c>
      <c r="P27" s="3" t="s">
        <v>12</v>
      </c>
      <c r="Q27" s="2">
        <v>2006</v>
      </c>
      <c r="R27" s="2">
        <v>0</v>
      </c>
      <c r="S27" s="2">
        <v>1380</v>
      </c>
      <c r="T27" s="2">
        <v>0</v>
      </c>
      <c r="U27" s="2">
        <v>634</v>
      </c>
      <c r="V27" s="2">
        <v>0</v>
      </c>
      <c r="W27" s="2">
        <v>1546</v>
      </c>
      <c r="X27" s="2">
        <v>0</v>
      </c>
      <c r="Y27" s="2">
        <v>0</v>
      </c>
      <c r="Z27" s="2">
        <v>0</v>
      </c>
      <c r="AA27" s="1">
        <f>Q27+S27+U27+W27+Y27</f>
        <v>5566</v>
      </c>
      <c r="AB27" s="13">
        <f>R27+T27+V27+X27+Z27</f>
        <v>0</v>
      </c>
      <c r="AC27" s="14">
        <f>AA27+AB27</f>
        <v>5566</v>
      </c>
      <c r="AE27" s="3" t="s">
        <v>12</v>
      </c>
      <c r="AF27" s="2">
        <f>IFERROR(B27/Q27, "N.A.")</f>
        <v>6785.8973080757723</v>
      </c>
      <c r="AG27" s="2" t="str">
        <f t="shared" ref="AG27:AG31" si="22">IFERROR(C27/R27, "N.A.")</f>
        <v>N.A.</v>
      </c>
      <c r="AH27" s="2">
        <f t="shared" ref="AH27:AH31" si="23">IFERROR(D27/S27, "N.A.")</f>
        <v>8500.0869565217399</v>
      </c>
      <c r="AI27" s="2" t="str">
        <f t="shared" ref="AI27:AI31" si="24">IFERROR(E27/T27, "N.A.")</f>
        <v>N.A.</v>
      </c>
      <c r="AJ27" s="2">
        <f t="shared" ref="AJ27:AJ31" si="25">IFERROR(F27/U27, "N.A.")</f>
        <v>4348.8328075709778</v>
      </c>
      <c r="AK27" s="2" t="str">
        <f t="shared" ref="AK27:AK31" si="26">IFERROR(G27/V27, "N.A.")</f>
        <v>N.A.</v>
      </c>
      <c r="AL27" s="2">
        <f t="shared" ref="AL27:AL31" si="27">IFERROR(H27/W27, "N.A.")</f>
        <v>5228.8615782664947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6500.8282429033416</v>
      </c>
      <c r="AQ27" s="13" t="str">
        <f t="shared" ref="AQ27:AQ30" si="32">IFERROR(M27/AB27, "N.A.")</f>
        <v>N.A.</v>
      </c>
      <c r="AR27" s="14">
        <f t="shared" ref="AR27:AR30" si="33">IFERROR(N27/AC27, "N.A.")</f>
        <v>6500.8282429033416</v>
      </c>
    </row>
    <row r="28" spans="1:44" ht="15" customHeight="1" thickBot="1" x14ac:dyDescent="0.3">
      <c r="A28" s="3" t="s">
        <v>13</v>
      </c>
      <c r="B28" s="2">
        <v>1570425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1570425</v>
      </c>
      <c r="M28" s="13">
        <f t="shared" ref="M28:M30" si="35">C28+E28+G28+I28+K28</f>
        <v>0</v>
      </c>
      <c r="N28" s="14">
        <f t="shared" ref="N28:N30" si="36">L28+M28</f>
        <v>1570425</v>
      </c>
      <c r="P28" s="3" t="s">
        <v>13</v>
      </c>
      <c r="Q28" s="2">
        <v>351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351</v>
      </c>
      <c r="AB28" s="13">
        <f t="shared" ref="AB28:AB30" si="38">R28+T28+V28+X28+Z28</f>
        <v>0</v>
      </c>
      <c r="AC28" s="14">
        <f t="shared" ref="AC28:AC30" si="39">AA28+AB28</f>
        <v>351</v>
      </c>
      <c r="AE28" s="3" t="s">
        <v>13</v>
      </c>
      <c r="AF28" s="2">
        <f t="shared" ref="AF28:AF31" si="40">IFERROR(B28/Q28, "N.A.")</f>
        <v>4474.1452991452988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4474.1452991452988</v>
      </c>
      <c r="AQ28" s="13" t="str">
        <f t="shared" si="32"/>
        <v>N.A.</v>
      </c>
      <c r="AR28" s="14">
        <f t="shared" si="33"/>
        <v>4474.1452991452988</v>
      </c>
    </row>
    <row r="29" spans="1:44" ht="15" customHeight="1" thickBot="1" x14ac:dyDescent="0.3">
      <c r="A29" s="3" t="s">
        <v>14</v>
      </c>
      <c r="B29" s="2">
        <v>17319740</v>
      </c>
      <c r="C29" s="2">
        <v>89493158.99999997</v>
      </c>
      <c r="D29" s="2">
        <v>14085120</v>
      </c>
      <c r="E29" s="2">
        <v>22724000</v>
      </c>
      <c r="F29" s="2"/>
      <c r="G29" s="2">
        <v>5014000</v>
      </c>
      <c r="H29" s="2"/>
      <c r="I29" s="2">
        <v>4490000</v>
      </c>
      <c r="J29" s="2"/>
      <c r="K29" s="2"/>
      <c r="L29" s="1">
        <f t="shared" si="34"/>
        <v>31404860</v>
      </c>
      <c r="M29" s="13">
        <f t="shared" si="35"/>
        <v>121721158.99999997</v>
      </c>
      <c r="N29" s="14">
        <f t="shared" si="36"/>
        <v>153126018.99999997</v>
      </c>
      <c r="P29" s="3" t="s">
        <v>14</v>
      </c>
      <c r="Q29" s="2">
        <v>2757</v>
      </c>
      <c r="R29" s="2">
        <v>14107</v>
      </c>
      <c r="S29" s="2">
        <v>2040</v>
      </c>
      <c r="T29" s="2">
        <v>806</v>
      </c>
      <c r="U29" s="2">
        <v>0</v>
      </c>
      <c r="V29" s="2">
        <v>1607</v>
      </c>
      <c r="W29" s="2">
        <v>0</v>
      </c>
      <c r="X29" s="2">
        <v>965</v>
      </c>
      <c r="Y29" s="2">
        <v>0</v>
      </c>
      <c r="Z29" s="2">
        <v>0</v>
      </c>
      <c r="AA29" s="1">
        <f t="shared" si="37"/>
        <v>4797</v>
      </c>
      <c r="AB29" s="13">
        <f t="shared" si="38"/>
        <v>17485</v>
      </c>
      <c r="AC29" s="14">
        <f t="shared" si="39"/>
        <v>22282</v>
      </c>
      <c r="AE29" s="3" t="s">
        <v>14</v>
      </c>
      <c r="AF29" s="2">
        <f t="shared" si="40"/>
        <v>6282.0964816829892</v>
      </c>
      <c r="AG29" s="2">
        <f t="shared" si="22"/>
        <v>6343.8831076770375</v>
      </c>
      <c r="AH29" s="2">
        <f t="shared" si="23"/>
        <v>6904.4705882352937</v>
      </c>
      <c r="AI29" s="2">
        <f t="shared" si="24"/>
        <v>28193.548387096773</v>
      </c>
      <c r="AJ29" s="2" t="str">
        <f t="shared" si="25"/>
        <v>N.A.</v>
      </c>
      <c r="AK29" s="2">
        <f t="shared" si="26"/>
        <v>3120.0995644057248</v>
      </c>
      <c r="AL29" s="2" t="str">
        <f t="shared" si="27"/>
        <v>N.A.</v>
      </c>
      <c r="AM29" s="2">
        <f t="shared" si="28"/>
        <v>4652.8497409326428</v>
      </c>
      <c r="AN29" s="2" t="str">
        <f t="shared" si="29"/>
        <v>N.A.</v>
      </c>
      <c r="AO29" s="2" t="str">
        <f t="shared" si="30"/>
        <v>N.A.</v>
      </c>
      <c r="AP29" s="15">
        <f t="shared" si="31"/>
        <v>6546.7708984782157</v>
      </c>
      <c r="AQ29" s="13">
        <f t="shared" si="32"/>
        <v>6961.4617672290515</v>
      </c>
      <c r="AR29" s="14">
        <f t="shared" si="33"/>
        <v>6872.184678215599</v>
      </c>
    </row>
    <row r="30" spans="1:44" ht="15" customHeight="1" thickBot="1" x14ac:dyDescent="0.3">
      <c r="A30" s="3" t="s">
        <v>15</v>
      </c>
      <c r="B30" s="2">
        <v>933960</v>
      </c>
      <c r="C30" s="2"/>
      <c r="D30" s="2"/>
      <c r="E30" s="2"/>
      <c r="F30" s="2"/>
      <c r="G30" s="2">
        <v>0</v>
      </c>
      <c r="H30" s="2">
        <v>760240</v>
      </c>
      <c r="I30" s="2"/>
      <c r="J30" s="2"/>
      <c r="K30" s="2"/>
      <c r="L30" s="1">
        <f t="shared" si="34"/>
        <v>1694200</v>
      </c>
      <c r="M30" s="13">
        <f t="shared" si="35"/>
        <v>0</v>
      </c>
      <c r="N30" s="14">
        <f t="shared" si="36"/>
        <v>1694200</v>
      </c>
      <c r="P30" s="3" t="s">
        <v>15</v>
      </c>
      <c r="Q30" s="2">
        <v>181</v>
      </c>
      <c r="R30" s="2">
        <v>0</v>
      </c>
      <c r="S30" s="2">
        <v>0</v>
      </c>
      <c r="T30" s="2">
        <v>0</v>
      </c>
      <c r="U30" s="2">
        <v>0</v>
      </c>
      <c r="V30" s="2">
        <v>190</v>
      </c>
      <c r="W30" s="2">
        <v>221</v>
      </c>
      <c r="X30" s="2">
        <v>0</v>
      </c>
      <c r="Y30" s="2">
        <v>0</v>
      </c>
      <c r="Z30" s="2">
        <v>0</v>
      </c>
      <c r="AA30" s="1">
        <f t="shared" si="37"/>
        <v>402</v>
      </c>
      <c r="AB30" s="13">
        <f t="shared" si="38"/>
        <v>190</v>
      </c>
      <c r="AC30" s="17">
        <f t="shared" si="39"/>
        <v>592</v>
      </c>
      <c r="AE30" s="3" t="s">
        <v>15</v>
      </c>
      <c r="AF30" s="2">
        <f t="shared" si="40"/>
        <v>5160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>
        <f t="shared" si="26"/>
        <v>0</v>
      </c>
      <c r="AL30" s="2">
        <f t="shared" si="27"/>
        <v>3440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4214.4278606965172</v>
      </c>
      <c r="AQ30" s="13">
        <f t="shared" si="32"/>
        <v>0</v>
      </c>
      <c r="AR30" s="14">
        <f t="shared" si="33"/>
        <v>2861.8243243243242</v>
      </c>
    </row>
    <row r="31" spans="1:44" ht="15" customHeight="1" thickBot="1" x14ac:dyDescent="0.3">
      <c r="A31" s="4" t="s">
        <v>16</v>
      </c>
      <c r="B31" s="2">
        <v>33436635</v>
      </c>
      <c r="C31" s="2">
        <v>89493158.99999997</v>
      </c>
      <c r="D31" s="2">
        <v>25815240</v>
      </c>
      <c r="E31" s="2">
        <v>22724000</v>
      </c>
      <c r="F31" s="2">
        <v>2757160</v>
      </c>
      <c r="G31" s="2">
        <v>5014000</v>
      </c>
      <c r="H31" s="2">
        <v>8844060</v>
      </c>
      <c r="I31" s="2">
        <v>4490000</v>
      </c>
      <c r="J31" s="2"/>
      <c r="K31" s="2"/>
      <c r="L31" s="1">
        <f t="shared" ref="L31" si="41">B31+D31+F31+H31+J31</f>
        <v>70853095</v>
      </c>
      <c r="M31" s="13">
        <f t="shared" ref="M31" si="42">C31+E31+G31+I31+K31</f>
        <v>121721158.99999997</v>
      </c>
      <c r="N31" s="17">
        <f t="shared" ref="N31" si="43">L31+M31</f>
        <v>192574253.99999997</v>
      </c>
      <c r="P31" s="4" t="s">
        <v>16</v>
      </c>
      <c r="Q31" s="2">
        <v>5295</v>
      </c>
      <c r="R31" s="2">
        <v>14107</v>
      </c>
      <c r="S31" s="2">
        <v>3420</v>
      </c>
      <c r="T31" s="2">
        <v>806</v>
      </c>
      <c r="U31" s="2">
        <v>634</v>
      </c>
      <c r="V31" s="2">
        <v>1797</v>
      </c>
      <c r="W31" s="2">
        <v>1767</v>
      </c>
      <c r="X31" s="2">
        <v>965</v>
      </c>
      <c r="Y31" s="2">
        <v>0</v>
      </c>
      <c r="Z31" s="2">
        <v>0</v>
      </c>
      <c r="AA31" s="1">
        <f t="shared" ref="AA31" si="44">Q31+S31+U31+W31+Y31</f>
        <v>11116</v>
      </c>
      <c r="AB31" s="13">
        <f t="shared" ref="AB31" si="45">R31+T31+V31+X31+Z31</f>
        <v>17675</v>
      </c>
      <c r="AC31" s="14">
        <f t="shared" ref="AC31" si="46">AA31+AB31</f>
        <v>28791</v>
      </c>
      <c r="AE31" s="4" t="s">
        <v>16</v>
      </c>
      <c r="AF31" s="2">
        <f t="shared" si="40"/>
        <v>6314.7563739376774</v>
      </c>
      <c r="AG31" s="2">
        <f t="shared" si="22"/>
        <v>6343.8831076770375</v>
      </c>
      <c r="AH31" s="2">
        <f t="shared" si="23"/>
        <v>7548.3157894736842</v>
      </c>
      <c r="AI31" s="2">
        <f t="shared" si="24"/>
        <v>28193.548387096773</v>
      </c>
      <c r="AJ31" s="2">
        <f t="shared" si="25"/>
        <v>4348.8328075709778</v>
      </c>
      <c r="AK31" s="2">
        <f t="shared" si="26"/>
        <v>2790.205898720089</v>
      </c>
      <c r="AL31" s="2">
        <f t="shared" si="27"/>
        <v>5005.1273344651954</v>
      </c>
      <c r="AM31" s="2">
        <f t="shared" si="28"/>
        <v>4652.8497409326428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6373.9740014393665</v>
      </c>
      <c r="AQ31" s="13">
        <f t="shared" ref="AQ31" si="48">IFERROR(M31/AB31, "N.A.")</f>
        <v>6886.6285148514835</v>
      </c>
      <c r="AR31" s="14">
        <f t="shared" ref="AR31" si="49">IFERROR(N31/AC31, "N.A.")</f>
        <v>6688.6962592476802</v>
      </c>
    </row>
    <row r="32" spans="1:44" ht="15" customHeight="1" thickBot="1" x14ac:dyDescent="0.3">
      <c r="A32" s="5" t="s">
        <v>0</v>
      </c>
      <c r="B32" s="24">
        <f>B31+C31</f>
        <v>122929793.99999997</v>
      </c>
      <c r="C32" s="26"/>
      <c r="D32" s="24">
        <f>D31+E31</f>
        <v>48539240</v>
      </c>
      <c r="E32" s="26"/>
      <c r="F32" s="24">
        <f>F31+G31</f>
        <v>7771160</v>
      </c>
      <c r="G32" s="26"/>
      <c r="H32" s="24">
        <f>H31+I31</f>
        <v>13334060</v>
      </c>
      <c r="I32" s="26"/>
      <c r="J32" s="24">
        <f>J31+K31</f>
        <v>0</v>
      </c>
      <c r="K32" s="26"/>
      <c r="L32" s="24">
        <f>L31+M31</f>
        <v>192574253.99999997</v>
      </c>
      <c r="M32" s="25"/>
      <c r="N32" s="18">
        <f>B32+D32+F32+H32+J32</f>
        <v>192574253.99999997</v>
      </c>
      <c r="P32" s="5" t="s">
        <v>0</v>
      </c>
      <c r="Q32" s="24">
        <f>Q31+R31</f>
        <v>19402</v>
      </c>
      <c r="R32" s="26"/>
      <c r="S32" s="24">
        <f>S31+T31</f>
        <v>4226</v>
      </c>
      <c r="T32" s="26"/>
      <c r="U32" s="24">
        <f>U31+V31</f>
        <v>2431</v>
      </c>
      <c r="V32" s="26"/>
      <c r="W32" s="24">
        <f>W31+X31</f>
        <v>2732</v>
      </c>
      <c r="X32" s="26"/>
      <c r="Y32" s="24">
        <f>Y31+Z31</f>
        <v>0</v>
      </c>
      <c r="Z32" s="26"/>
      <c r="AA32" s="24">
        <f>AA31+AB31</f>
        <v>28791</v>
      </c>
      <c r="AB32" s="26"/>
      <c r="AC32" s="19">
        <f>Q32+S32+U32+W32+Y32</f>
        <v>28791</v>
      </c>
      <c r="AE32" s="5" t="s">
        <v>0</v>
      </c>
      <c r="AF32" s="27">
        <f>IFERROR(B32/Q32,"N.A.")</f>
        <v>6335.9341305020089</v>
      </c>
      <c r="AG32" s="28"/>
      <c r="AH32" s="27">
        <f>IFERROR(D32/S32,"N.A.")</f>
        <v>11485.858968291528</v>
      </c>
      <c r="AI32" s="28"/>
      <c r="AJ32" s="27">
        <f>IFERROR(F32/U32,"N.A.")</f>
        <v>3196.6927190456604</v>
      </c>
      <c r="AK32" s="28"/>
      <c r="AL32" s="27">
        <f>IFERROR(H32/W32,"N.A.")</f>
        <v>4880.6954612005857</v>
      </c>
      <c r="AM32" s="28"/>
      <c r="AN32" s="27" t="str">
        <f>IFERROR(J32/Y32,"N.A.")</f>
        <v>N.A.</v>
      </c>
      <c r="AO32" s="28"/>
      <c r="AP32" s="27">
        <f>IFERROR(L32/AA32,"N.A.")</f>
        <v>6688.6962592476802</v>
      </c>
      <c r="AQ32" s="28"/>
      <c r="AR32" s="16">
        <f>IFERROR(N32/AC32, "N.A.")</f>
        <v>6688.6962592476802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1050705</v>
      </c>
      <c r="C39" s="2"/>
      <c r="D39" s="2">
        <v>1659800</v>
      </c>
      <c r="E39" s="2"/>
      <c r="F39" s="2">
        <v>3986099.9999999995</v>
      </c>
      <c r="G39" s="2"/>
      <c r="H39" s="2">
        <v>4580220</v>
      </c>
      <c r="I39" s="2"/>
      <c r="J39" s="2"/>
      <c r="K39" s="2"/>
      <c r="L39" s="1">
        <f>B39+D39+F39+H39+J39</f>
        <v>11276825</v>
      </c>
      <c r="M39" s="13">
        <f>C39+E39+G39+I39+K39</f>
        <v>0</v>
      </c>
      <c r="N39" s="14">
        <f>L39+M39</f>
        <v>11276825</v>
      </c>
      <c r="P39" s="3" t="s">
        <v>12</v>
      </c>
      <c r="Q39" s="2">
        <v>543</v>
      </c>
      <c r="R39" s="2">
        <v>0</v>
      </c>
      <c r="S39" s="2">
        <v>193</v>
      </c>
      <c r="T39" s="2">
        <v>0</v>
      </c>
      <c r="U39" s="2">
        <v>437</v>
      </c>
      <c r="V39" s="2">
        <v>0</v>
      </c>
      <c r="W39" s="2">
        <v>2316</v>
      </c>
      <c r="X39" s="2">
        <v>0</v>
      </c>
      <c r="Y39" s="2">
        <v>0</v>
      </c>
      <c r="Z39" s="2">
        <v>0</v>
      </c>
      <c r="AA39" s="1">
        <f>Q39+S39+U39+W39+Y39</f>
        <v>3489</v>
      </c>
      <c r="AB39" s="13">
        <f>R39+T39+V39+X39+Z39</f>
        <v>0</v>
      </c>
      <c r="AC39" s="14">
        <f>AA39+AB39</f>
        <v>3489</v>
      </c>
      <c r="AE39" s="3" t="s">
        <v>12</v>
      </c>
      <c r="AF39" s="2">
        <f>IFERROR(B39/Q39, "N.A.")</f>
        <v>1935</v>
      </c>
      <c r="AG39" s="2" t="str">
        <f t="shared" ref="AG39:AG43" si="50">IFERROR(C39/R39, "N.A.")</f>
        <v>N.A.</v>
      </c>
      <c r="AH39" s="2">
        <f t="shared" ref="AH39:AH43" si="51">IFERROR(D39/S39, "N.A.")</f>
        <v>8600</v>
      </c>
      <c r="AI39" s="2" t="str">
        <f t="shared" ref="AI39:AI43" si="52">IFERROR(E39/T39, "N.A.")</f>
        <v>N.A.</v>
      </c>
      <c r="AJ39" s="2">
        <f t="shared" ref="AJ39:AJ43" si="53">IFERROR(F39/U39, "N.A.")</f>
        <v>9121.5102974828369</v>
      </c>
      <c r="AK39" s="2" t="str">
        <f t="shared" ref="AK39:AK43" si="54">IFERROR(G39/V39, "N.A.")</f>
        <v>N.A.</v>
      </c>
      <c r="AL39" s="2">
        <f t="shared" ref="AL39:AL43" si="55">IFERROR(H39/W39, "N.A.")</f>
        <v>1977.6424870466321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3232.1080538836341</v>
      </c>
      <c r="AQ39" s="13" t="str">
        <f t="shared" ref="AQ39:AQ42" si="60">IFERROR(M39/AB39, "N.A.")</f>
        <v>N.A.</v>
      </c>
      <c r="AR39" s="14">
        <f t="shared" ref="AR39:AR42" si="61">IFERROR(N39/AC39, "N.A.")</f>
        <v>3232.1080538836341</v>
      </c>
    </row>
    <row r="40" spans="1:44" ht="15" customHeight="1" thickBot="1" x14ac:dyDescent="0.3">
      <c r="A40" s="3" t="s">
        <v>13</v>
      </c>
      <c r="B40" s="2">
        <v>5491745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5491745</v>
      </c>
      <c r="M40" s="13">
        <f t="shared" ref="M40:M42" si="63">C40+E40+G40+I40+K40</f>
        <v>0</v>
      </c>
      <c r="N40" s="14">
        <f t="shared" ref="N40:N42" si="64">L40+M40</f>
        <v>5491745</v>
      </c>
      <c r="P40" s="3" t="s">
        <v>13</v>
      </c>
      <c r="Q40" s="2">
        <v>2095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2095</v>
      </c>
      <c r="AB40" s="13">
        <f t="shared" ref="AB40:AB42" si="66">R40+T40+V40+X40+Z40</f>
        <v>0</v>
      </c>
      <c r="AC40" s="14">
        <f t="shared" ref="AC40:AC42" si="67">AA40+AB40</f>
        <v>2095</v>
      </c>
      <c r="AE40" s="3" t="s">
        <v>13</v>
      </c>
      <c r="AF40" s="2">
        <f t="shared" ref="AF40:AF43" si="68">IFERROR(B40/Q40, "N.A.")</f>
        <v>2621.3579952267305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2621.3579952267305</v>
      </c>
      <c r="AQ40" s="13" t="str">
        <f t="shared" si="60"/>
        <v>N.A.</v>
      </c>
      <c r="AR40" s="14">
        <f t="shared" si="61"/>
        <v>2621.3579952267305</v>
      </c>
    </row>
    <row r="41" spans="1:44" ht="15" customHeight="1" thickBot="1" x14ac:dyDescent="0.3">
      <c r="A41" s="3" t="s">
        <v>14</v>
      </c>
      <c r="B41" s="2">
        <v>11355218</v>
      </c>
      <c r="C41" s="2">
        <v>46188872.000000007</v>
      </c>
      <c r="D41" s="2">
        <v>3289670</v>
      </c>
      <c r="E41" s="2">
        <v>4420000</v>
      </c>
      <c r="F41" s="2"/>
      <c r="G41" s="2">
        <v>0</v>
      </c>
      <c r="H41" s="2"/>
      <c r="I41" s="2">
        <v>2020000</v>
      </c>
      <c r="J41" s="2">
        <v>0</v>
      </c>
      <c r="K41" s="2"/>
      <c r="L41" s="1">
        <f t="shared" si="62"/>
        <v>14644888</v>
      </c>
      <c r="M41" s="13">
        <f t="shared" si="63"/>
        <v>52628872.000000007</v>
      </c>
      <c r="N41" s="14">
        <f t="shared" si="64"/>
        <v>67273760</v>
      </c>
      <c r="P41" s="3" t="s">
        <v>14</v>
      </c>
      <c r="Q41" s="2">
        <v>2810</v>
      </c>
      <c r="R41" s="2">
        <v>10711</v>
      </c>
      <c r="S41" s="2">
        <v>1503</v>
      </c>
      <c r="T41" s="2">
        <v>221</v>
      </c>
      <c r="U41" s="2">
        <v>0</v>
      </c>
      <c r="V41" s="2">
        <v>728</v>
      </c>
      <c r="W41" s="2">
        <v>0</v>
      </c>
      <c r="X41" s="2">
        <v>747</v>
      </c>
      <c r="Y41" s="2">
        <v>536</v>
      </c>
      <c r="Z41" s="2">
        <v>0</v>
      </c>
      <c r="AA41" s="1">
        <f t="shared" si="65"/>
        <v>4849</v>
      </c>
      <c r="AB41" s="13">
        <f t="shared" si="66"/>
        <v>12407</v>
      </c>
      <c r="AC41" s="14">
        <f t="shared" si="67"/>
        <v>17256</v>
      </c>
      <c r="AE41" s="3" t="s">
        <v>14</v>
      </c>
      <c r="AF41" s="2">
        <f t="shared" si="68"/>
        <v>4041.0028469750891</v>
      </c>
      <c r="AG41" s="2">
        <f t="shared" si="50"/>
        <v>4312.283820371581</v>
      </c>
      <c r="AH41" s="2">
        <f t="shared" si="51"/>
        <v>2188.7358616101133</v>
      </c>
      <c r="AI41" s="2">
        <f t="shared" si="52"/>
        <v>20000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>
        <f t="shared" si="56"/>
        <v>2704.1499330655956</v>
      </c>
      <c r="AN41" s="2">
        <f t="shared" si="57"/>
        <v>0</v>
      </c>
      <c r="AO41" s="2" t="str">
        <f t="shared" si="58"/>
        <v>N.A.</v>
      </c>
      <c r="AP41" s="15">
        <f t="shared" si="59"/>
        <v>3020.1872551041452</v>
      </c>
      <c r="AQ41" s="13">
        <f t="shared" si="60"/>
        <v>4241.8692673490777</v>
      </c>
      <c r="AR41" s="14">
        <f t="shared" si="61"/>
        <v>3898.572090866945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17897668</v>
      </c>
      <c r="C43" s="2">
        <v>46188872.000000007</v>
      </c>
      <c r="D43" s="2">
        <v>4949470</v>
      </c>
      <c r="E43" s="2">
        <v>4420000</v>
      </c>
      <c r="F43" s="2">
        <v>3986099.9999999995</v>
      </c>
      <c r="G43" s="2">
        <v>0</v>
      </c>
      <c r="H43" s="2">
        <v>4580220</v>
      </c>
      <c r="I43" s="2">
        <v>2020000</v>
      </c>
      <c r="J43" s="2">
        <v>0</v>
      </c>
      <c r="K43" s="2"/>
      <c r="L43" s="1">
        <f t="shared" ref="L43" si="69">B43+D43+F43+H43+J43</f>
        <v>31413458</v>
      </c>
      <c r="M43" s="13">
        <f t="shared" ref="M43" si="70">C43+E43+G43+I43+K43</f>
        <v>52628872.000000007</v>
      </c>
      <c r="N43" s="17">
        <f t="shared" ref="N43" si="71">L43+M43</f>
        <v>84042330</v>
      </c>
      <c r="P43" s="4" t="s">
        <v>16</v>
      </c>
      <c r="Q43" s="2">
        <v>5448</v>
      </c>
      <c r="R43" s="2">
        <v>10711</v>
      </c>
      <c r="S43" s="2">
        <v>1696</v>
      </c>
      <c r="T43" s="2">
        <v>221</v>
      </c>
      <c r="U43" s="2">
        <v>437</v>
      </c>
      <c r="V43" s="2">
        <v>728</v>
      </c>
      <c r="W43" s="2">
        <v>2316</v>
      </c>
      <c r="X43" s="2">
        <v>747</v>
      </c>
      <c r="Y43" s="2">
        <v>536</v>
      </c>
      <c r="Z43" s="2">
        <v>0</v>
      </c>
      <c r="AA43" s="1">
        <f t="shared" ref="AA43" si="72">Q43+S43+U43+W43+Y43</f>
        <v>10433</v>
      </c>
      <c r="AB43" s="13">
        <f t="shared" ref="AB43" si="73">R43+T43+V43+X43+Z43</f>
        <v>12407</v>
      </c>
      <c r="AC43" s="17">
        <f t="shared" ref="AC43" si="74">AA43+AB43</f>
        <v>22840</v>
      </c>
      <c r="AE43" s="4" t="s">
        <v>16</v>
      </c>
      <c r="AF43" s="2">
        <f t="shared" si="68"/>
        <v>3285.1813509544786</v>
      </c>
      <c r="AG43" s="2">
        <f t="shared" si="50"/>
        <v>4312.283820371581</v>
      </c>
      <c r="AH43" s="2">
        <f t="shared" si="51"/>
        <v>2918.319575471698</v>
      </c>
      <c r="AI43" s="2">
        <f t="shared" si="52"/>
        <v>20000</v>
      </c>
      <c r="AJ43" s="2">
        <f t="shared" si="53"/>
        <v>9121.5102974828369</v>
      </c>
      <c r="AK43" s="2">
        <f t="shared" si="54"/>
        <v>0</v>
      </c>
      <c r="AL43" s="2">
        <f t="shared" si="55"/>
        <v>1977.6424870466321</v>
      </c>
      <c r="AM43" s="2">
        <f t="shared" si="56"/>
        <v>2704.1499330655956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3010.9707658391644</v>
      </c>
      <c r="AQ43" s="13">
        <f t="shared" ref="AQ43" si="76">IFERROR(M43/AB43, "N.A.")</f>
        <v>4241.8692673490777</v>
      </c>
      <c r="AR43" s="14">
        <f t="shared" ref="AR43" si="77">IFERROR(N43/AC43, "N.A.")</f>
        <v>3679.6116462346758</v>
      </c>
    </row>
    <row r="44" spans="1:44" ht="15" customHeight="1" thickBot="1" x14ac:dyDescent="0.3">
      <c r="A44" s="5" t="s">
        <v>0</v>
      </c>
      <c r="B44" s="24">
        <f>B43+C43</f>
        <v>64086540.000000007</v>
      </c>
      <c r="C44" s="26"/>
      <c r="D44" s="24">
        <f>D43+E43</f>
        <v>9369470</v>
      </c>
      <c r="E44" s="26"/>
      <c r="F44" s="24">
        <f>F43+G43</f>
        <v>3986099.9999999995</v>
      </c>
      <c r="G44" s="26"/>
      <c r="H44" s="24">
        <f>H43+I43</f>
        <v>6600220</v>
      </c>
      <c r="I44" s="26"/>
      <c r="J44" s="24">
        <f>J43+K43</f>
        <v>0</v>
      </c>
      <c r="K44" s="26"/>
      <c r="L44" s="24">
        <f>L43+M43</f>
        <v>84042330</v>
      </c>
      <c r="M44" s="25"/>
      <c r="N44" s="18">
        <f>B44+D44+F44+H44+J44</f>
        <v>84042330</v>
      </c>
      <c r="P44" s="5" t="s">
        <v>0</v>
      </c>
      <c r="Q44" s="24">
        <f>Q43+R43</f>
        <v>16159</v>
      </c>
      <c r="R44" s="26"/>
      <c r="S44" s="24">
        <f>S43+T43</f>
        <v>1917</v>
      </c>
      <c r="T44" s="26"/>
      <c r="U44" s="24">
        <f>U43+V43</f>
        <v>1165</v>
      </c>
      <c r="V44" s="26"/>
      <c r="W44" s="24">
        <f>W43+X43</f>
        <v>3063</v>
      </c>
      <c r="X44" s="26"/>
      <c r="Y44" s="24">
        <f>Y43+Z43</f>
        <v>536</v>
      </c>
      <c r="Z44" s="26"/>
      <c r="AA44" s="24">
        <f>AA43+AB43</f>
        <v>22840</v>
      </c>
      <c r="AB44" s="25"/>
      <c r="AC44" s="18">
        <f>Q44+S44+U44+W44+Y44</f>
        <v>22840</v>
      </c>
      <c r="AE44" s="5" t="s">
        <v>0</v>
      </c>
      <c r="AF44" s="27">
        <f>IFERROR(B44/Q44,"N.A.")</f>
        <v>3965.9966582090478</v>
      </c>
      <c r="AG44" s="28"/>
      <c r="AH44" s="27">
        <f>IFERROR(D44/S44,"N.A.")</f>
        <v>4887.5691184141888</v>
      </c>
      <c r="AI44" s="28"/>
      <c r="AJ44" s="27">
        <f>IFERROR(F44/U44,"N.A.")</f>
        <v>3421.5450643776821</v>
      </c>
      <c r="AK44" s="28"/>
      <c r="AL44" s="27">
        <f>IFERROR(H44/W44,"N.A.")</f>
        <v>2154.8220698661444</v>
      </c>
      <c r="AM44" s="28"/>
      <c r="AN44" s="27">
        <f>IFERROR(J44/Y44,"N.A.")</f>
        <v>0</v>
      </c>
      <c r="AO44" s="28"/>
      <c r="AP44" s="27">
        <f>IFERROR(L44/AA44,"N.A.")</f>
        <v>3679.6116462346758</v>
      </c>
      <c r="AQ44" s="28"/>
      <c r="AR44" s="16">
        <f>IFERROR(N44/AC44, "N.A.")</f>
        <v>3679.6116462346758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3834525</v>
      </c>
      <c r="C15" s="2"/>
      <c r="D15" s="2"/>
      <c r="E15" s="2"/>
      <c r="F15" s="2"/>
      <c r="G15" s="2"/>
      <c r="H15" s="2">
        <v>3068850</v>
      </c>
      <c r="I15" s="2"/>
      <c r="J15" s="2">
        <v>0</v>
      </c>
      <c r="K15" s="2"/>
      <c r="L15" s="1">
        <f>B15+D15+F15+H15+J15</f>
        <v>6903375</v>
      </c>
      <c r="M15" s="13">
        <f>C15+E15+G15+I15+K15</f>
        <v>0</v>
      </c>
      <c r="N15" s="14">
        <f>L15+M15</f>
        <v>6903375</v>
      </c>
      <c r="P15" s="3" t="s">
        <v>12</v>
      </c>
      <c r="Q15" s="2">
        <v>1025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1025</v>
      </c>
      <c r="X15" s="2">
        <v>0</v>
      </c>
      <c r="Y15" s="2">
        <v>820</v>
      </c>
      <c r="Z15" s="2">
        <v>0</v>
      </c>
      <c r="AA15" s="1">
        <f>Q15+S15+U15+W15+Y15</f>
        <v>2870</v>
      </c>
      <c r="AB15" s="13">
        <f>R15+T15+V15+X15+Z15</f>
        <v>0</v>
      </c>
      <c r="AC15" s="14">
        <f>AA15+AB15</f>
        <v>2870</v>
      </c>
      <c r="AE15" s="3" t="s">
        <v>12</v>
      </c>
      <c r="AF15" s="2">
        <f>IFERROR(B15/Q15, "N.A.")</f>
        <v>3741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2994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2405.3571428571427</v>
      </c>
      <c r="AQ15" s="13" t="str">
        <f t="shared" si="0"/>
        <v>N.A.</v>
      </c>
      <c r="AR15" s="14">
        <f t="shared" si="0"/>
        <v>2405.3571428571427</v>
      </c>
    </row>
    <row r="16" spans="1:44" ht="15" customHeight="1" thickBot="1" x14ac:dyDescent="0.3">
      <c r="A16" s="3" t="s">
        <v>13</v>
      </c>
      <c r="B16" s="2">
        <v>572975</v>
      </c>
      <c r="C16" s="2"/>
      <c r="D16" s="2">
        <v>176300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749275</v>
      </c>
      <c r="M16" s="13">
        <f t="shared" si="1"/>
        <v>0</v>
      </c>
      <c r="N16" s="14">
        <f t="shared" ref="N16:N18" si="2">L16+M16</f>
        <v>749275</v>
      </c>
      <c r="P16" s="3" t="s">
        <v>13</v>
      </c>
      <c r="Q16" s="2">
        <v>410</v>
      </c>
      <c r="R16" s="2">
        <v>0</v>
      </c>
      <c r="S16" s="2">
        <v>205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615</v>
      </c>
      <c r="AB16" s="13">
        <f t="shared" si="3"/>
        <v>0</v>
      </c>
      <c r="AC16" s="14">
        <f t="shared" ref="AC16:AC18" si="4">AA16+AB16</f>
        <v>615</v>
      </c>
      <c r="AE16" s="3" t="s">
        <v>13</v>
      </c>
      <c r="AF16" s="2">
        <f t="shared" ref="AF16:AF19" si="5">IFERROR(B16/Q16, "N.A.")</f>
        <v>1397.5</v>
      </c>
      <c r="AG16" s="2" t="str">
        <f t="shared" si="0"/>
        <v>N.A.</v>
      </c>
      <c r="AH16" s="2">
        <f t="shared" si="0"/>
        <v>860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1218.3333333333333</v>
      </c>
      <c r="AQ16" s="13" t="str">
        <f t="shared" si="0"/>
        <v>N.A.</v>
      </c>
      <c r="AR16" s="14">
        <f t="shared" si="0"/>
        <v>1218.3333333333333</v>
      </c>
    </row>
    <row r="17" spans="1:44" ht="15" customHeight="1" thickBot="1" x14ac:dyDescent="0.3">
      <c r="A17" s="3" t="s">
        <v>14</v>
      </c>
      <c r="B17" s="2">
        <v>2591610</v>
      </c>
      <c r="C17" s="2">
        <v>2952000</v>
      </c>
      <c r="D17" s="2"/>
      <c r="E17" s="2"/>
      <c r="F17" s="2"/>
      <c r="G17" s="2"/>
      <c r="H17" s="2"/>
      <c r="I17" s="2">
        <v>410000</v>
      </c>
      <c r="J17" s="2">
        <v>0</v>
      </c>
      <c r="K17" s="2"/>
      <c r="L17" s="1">
        <f t="shared" si="1"/>
        <v>2591610</v>
      </c>
      <c r="M17" s="13">
        <f t="shared" si="1"/>
        <v>3362000</v>
      </c>
      <c r="N17" s="14">
        <f t="shared" si="2"/>
        <v>5953610</v>
      </c>
      <c r="P17" s="3" t="s">
        <v>14</v>
      </c>
      <c r="Q17" s="2">
        <v>615</v>
      </c>
      <c r="R17" s="2">
        <v>615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410</v>
      </c>
      <c r="Y17" s="2">
        <v>205</v>
      </c>
      <c r="Z17" s="2">
        <v>0</v>
      </c>
      <c r="AA17" s="1">
        <f t="shared" si="3"/>
        <v>820</v>
      </c>
      <c r="AB17" s="13">
        <f t="shared" si="3"/>
        <v>1025</v>
      </c>
      <c r="AC17" s="14">
        <f t="shared" si="4"/>
        <v>1845</v>
      </c>
      <c r="AE17" s="3" t="s">
        <v>14</v>
      </c>
      <c r="AF17" s="2">
        <f t="shared" si="5"/>
        <v>4214</v>
      </c>
      <c r="AG17" s="2">
        <f t="shared" si="0"/>
        <v>4800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1000</v>
      </c>
      <c r="AN17" s="2">
        <f t="shared" si="0"/>
        <v>0</v>
      </c>
      <c r="AO17" s="2" t="str">
        <f t="shared" si="0"/>
        <v>N.A.</v>
      </c>
      <c r="AP17" s="15">
        <f t="shared" si="0"/>
        <v>3160.5</v>
      </c>
      <c r="AQ17" s="13">
        <f t="shared" si="0"/>
        <v>3280</v>
      </c>
      <c r="AR17" s="14">
        <f t="shared" si="0"/>
        <v>3226.8888888888887</v>
      </c>
    </row>
    <row r="18" spans="1:44" ht="15" customHeight="1" thickBot="1" x14ac:dyDescent="0.3">
      <c r="A18" s="3" t="s">
        <v>15</v>
      </c>
      <c r="B18" s="2">
        <v>634680</v>
      </c>
      <c r="C18" s="2">
        <v>1013725</v>
      </c>
      <c r="D18" s="2"/>
      <c r="E18" s="2"/>
      <c r="F18" s="2"/>
      <c r="G18" s="2"/>
      <c r="H18" s="2"/>
      <c r="I18" s="2"/>
      <c r="J18" s="2"/>
      <c r="K18" s="2"/>
      <c r="L18" s="1">
        <f t="shared" si="1"/>
        <v>634680</v>
      </c>
      <c r="M18" s="13">
        <f t="shared" si="1"/>
        <v>1013725</v>
      </c>
      <c r="N18" s="14">
        <f t="shared" si="2"/>
        <v>1648405</v>
      </c>
      <c r="P18" s="3" t="s">
        <v>15</v>
      </c>
      <c r="Q18" s="2">
        <v>205</v>
      </c>
      <c r="R18" s="2">
        <v>205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205</v>
      </c>
      <c r="AB18" s="13">
        <f t="shared" si="3"/>
        <v>205</v>
      </c>
      <c r="AC18" s="17">
        <f t="shared" si="4"/>
        <v>410</v>
      </c>
      <c r="AE18" s="3" t="s">
        <v>15</v>
      </c>
      <c r="AF18" s="2">
        <f t="shared" si="5"/>
        <v>3096</v>
      </c>
      <c r="AG18" s="2">
        <f t="shared" si="0"/>
        <v>4945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3096</v>
      </c>
      <c r="AQ18" s="13">
        <f t="shared" si="0"/>
        <v>4945</v>
      </c>
      <c r="AR18" s="14">
        <f t="shared" si="0"/>
        <v>4020.5</v>
      </c>
    </row>
    <row r="19" spans="1:44" ht="15" customHeight="1" thickBot="1" x14ac:dyDescent="0.3">
      <c r="A19" s="4" t="s">
        <v>16</v>
      </c>
      <c r="B19" s="2">
        <v>7633790.0000000009</v>
      </c>
      <c r="C19" s="2">
        <v>3965725</v>
      </c>
      <c r="D19" s="2">
        <v>176300</v>
      </c>
      <c r="E19" s="2"/>
      <c r="F19" s="2"/>
      <c r="G19" s="2"/>
      <c r="H19" s="2">
        <v>3068850</v>
      </c>
      <c r="I19" s="2">
        <v>410000</v>
      </c>
      <c r="J19" s="2">
        <v>0</v>
      </c>
      <c r="K19" s="2"/>
      <c r="L19" s="1">
        <f t="shared" ref="L19" si="6">B19+D19+F19+H19+J19</f>
        <v>10878940</v>
      </c>
      <c r="M19" s="13">
        <f t="shared" ref="M19" si="7">C19+E19+G19+I19+K19</f>
        <v>4375725</v>
      </c>
      <c r="N19" s="17">
        <f t="shared" ref="N19" si="8">L19+M19</f>
        <v>15254665</v>
      </c>
      <c r="P19" s="4" t="s">
        <v>16</v>
      </c>
      <c r="Q19" s="2">
        <v>2255</v>
      </c>
      <c r="R19" s="2">
        <v>820</v>
      </c>
      <c r="S19" s="2">
        <v>205</v>
      </c>
      <c r="T19" s="2">
        <v>0</v>
      </c>
      <c r="U19" s="2">
        <v>0</v>
      </c>
      <c r="V19" s="2">
        <v>0</v>
      </c>
      <c r="W19" s="2">
        <v>1025</v>
      </c>
      <c r="X19" s="2">
        <v>410</v>
      </c>
      <c r="Y19" s="2">
        <v>1025</v>
      </c>
      <c r="Z19" s="2">
        <v>0</v>
      </c>
      <c r="AA19" s="1">
        <f t="shared" ref="AA19" si="9">Q19+S19+U19+W19+Y19</f>
        <v>4510</v>
      </c>
      <c r="AB19" s="13">
        <f t="shared" ref="AB19" si="10">R19+T19+V19+X19+Z19</f>
        <v>1230</v>
      </c>
      <c r="AC19" s="14">
        <f t="shared" ref="AC19" si="11">AA19+AB19</f>
        <v>5740</v>
      </c>
      <c r="AE19" s="4" t="s">
        <v>16</v>
      </c>
      <c r="AF19" s="2">
        <f t="shared" si="5"/>
        <v>3385.2727272727275</v>
      </c>
      <c r="AG19" s="2">
        <f t="shared" si="0"/>
        <v>4836.25</v>
      </c>
      <c r="AH19" s="2">
        <f t="shared" si="0"/>
        <v>860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2994</v>
      </c>
      <c r="AM19" s="2">
        <f t="shared" si="0"/>
        <v>1000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2412.181818181818</v>
      </c>
      <c r="AQ19" s="13">
        <f t="shared" ref="AQ19" si="13">IFERROR(M19/AB19, "N.A.")</f>
        <v>3557.5</v>
      </c>
      <c r="AR19" s="14">
        <f t="shared" ref="AR19" si="14">IFERROR(N19/AC19, "N.A.")</f>
        <v>2657.6071428571427</v>
      </c>
    </row>
    <row r="20" spans="1:44" ht="15" customHeight="1" thickBot="1" x14ac:dyDescent="0.3">
      <c r="A20" s="5" t="s">
        <v>0</v>
      </c>
      <c r="B20" s="24">
        <f>B19+C19</f>
        <v>11599515</v>
      </c>
      <c r="C20" s="26"/>
      <c r="D20" s="24">
        <f>D19+E19</f>
        <v>176300</v>
      </c>
      <c r="E20" s="26"/>
      <c r="F20" s="24">
        <f>F19+G19</f>
        <v>0</v>
      </c>
      <c r="G20" s="26"/>
      <c r="H20" s="24">
        <f>H19+I19</f>
        <v>3478850</v>
      </c>
      <c r="I20" s="26"/>
      <c r="J20" s="24">
        <f>J19+K19</f>
        <v>0</v>
      </c>
      <c r="K20" s="26"/>
      <c r="L20" s="24">
        <f>L19+M19</f>
        <v>15254665</v>
      </c>
      <c r="M20" s="25"/>
      <c r="N20" s="18">
        <f>B20+D20+F20+H20+J20</f>
        <v>15254665</v>
      </c>
      <c r="P20" s="5" t="s">
        <v>0</v>
      </c>
      <c r="Q20" s="24">
        <f>Q19+R19</f>
        <v>3075</v>
      </c>
      <c r="R20" s="26"/>
      <c r="S20" s="24">
        <f>S19+T19</f>
        <v>205</v>
      </c>
      <c r="T20" s="26"/>
      <c r="U20" s="24">
        <f>U19+V19</f>
        <v>0</v>
      </c>
      <c r="V20" s="26"/>
      <c r="W20" s="24">
        <f>W19+X19</f>
        <v>1435</v>
      </c>
      <c r="X20" s="26"/>
      <c r="Y20" s="24">
        <f>Y19+Z19</f>
        <v>1025</v>
      </c>
      <c r="Z20" s="26"/>
      <c r="AA20" s="24">
        <f>AA19+AB19</f>
        <v>5740</v>
      </c>
      <c r="AB20" s="26"/>
      <c r="AC20" s="19">
        <f>Q20+S20+U20+W20+Y20</f>
        <v>5740</v>
      </c>
      <c r="AE20" s="5" t="s">
        <v>0</v>
      </c>
      <c r="AF20" s="27">
        <f>IFERROR(B20/Q20,"N.A.")</f>
        <v>3772.2</v>
      </c>
      <c r="AG20" s="28"/>
      <c r="AH20" s="27">
        <f>IFERROR(D20/S20,"N.A.")</f>
        <v>860</v>
      </c>
      <c r="AI20" s="28"/>
      <c r="AJ20" s="27" t="str">
        <f>IFERROR(F20/U20,"N.A.")</f>
        <v>N.A.</v>
      </c>
      <c r="AK20" s="28"/>
      <c r="AL20" s="27">
        <f>IFERROR(H20/W20,"N.A.")</f>
        <v>2424.2857142857142</v>
      </c>
      <c r="AM20" s="28"/>
      <c r="AN20" s="27">
        <f>IFERROR(J20/Y20,"N.A.")</f>
        <v>0</v>
      </c>
      <c r="AO20" s="28"/>
      <c r="AP20" s="27">
        <f>IFERROR(L20/AA20,"N.A.")</f>
        <v>2657.6071428571427</v>
      </c>
      <c r="AQ20" s="28"/>
      <c r="AR20" s="16">
        <f>IFERROR(N20/AC20, "N.A.")</f>
        <v>2657.6071428571427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3834525</v>
      </c>
      <c r="C27" s="2"/>
      <c r="D27" s="2"/>
      <c r="E27" s="2"/>
      <c r="F27" s="2"/>
      <c r="G27" s="2"/>
      <c r="H27" s="2">
        <v>1498550</v>
      </c>
      <c r="I27" s="2"/>
      <c r="J27" s="2">
        <v>0</v>
      </c>
      <c r="K27" s="2"/>
      <c r="L27" s="1">
        <f>B27+D27+F27+H27+J27</f>
        <v>5333075</v>
      </c>
      <c r="M27" s="13">
        <f>C27+E27+G27+I27+K27</f>
        <v>0</v>
      </c>
      <c r="N27" s="14">
        <f>L27+M27</f>
        <v>5333075</v>
      </c>
      <c r="P27" s="3" t="s">
        <v>12</v>
      </c>
      <c r="Q27" s="2">
        <v>1025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410</v>
      </c>
      <c r="X27" s="2">
        <v>0</v>
      </c>
      <c r="Y27" s="2">
        <v>205</v>
      </c>
      <c r="Z27" s="2">
        <v>0</v>
      </c>
      <c r="AA27" s="1">
        <f t="shared" ref="AA27" si="15">Q27+S27+U27+W27+Y27</f>
        <v>1640</v>
      </c>
      <c r="AB27" s="13">
        <f t="shared" ref="AB27" si="16">R27+T27+V27+X27+Z27</f>
        <v>0</v>
      </c>
      <c r="AC27" s="14">
        <f>AA27+AB27</f>
        <v>1640</v>
      </c>
      <c r="AE27" s="3" t="s">
        <v>12</v>
      </c>
      <c r="AF27" s="2">
        <f>IFERROR(B27/Q27, "N.A.")</f>
        <v>3741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 t="str">
        <f t="shared" si="17"/>
        <v>N.A.</v>
      </c>
      <c r="AK27" s="2" t="str">
        <f t="shared" si="17"/>
        <v>N.A.</v>
      </c>
      <c r="AL27" s="2">
        <f t="shared" si="17"/>
        <v>3655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3251.875</v>
      </c>
      <c r="AQ27" s="13" t="str">
        <f t="shared" si="17"/>
        <v>N.A.</v>
      </c>
      <c r="AR27" s="14">
        <f t="shared" si="17"/>
        <v>3251.875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1851150</v>
      </c>
      <c r="C29" s="2">
        <v>1312000</v>
      </c>
      <c r="D29" s="2"/>
      <c r="E29" s="2"/>
      <c r="F29" s="2"/>
      <c r="G29" s="2"/>
      <c r="H29" s="2"/>
      <c r="I29" s="2">
        <v>410000</v>
      </c>
      <c r="J29" s="2"/>
      <c r="K29" s="2"/>
      <c r="L29" s="1">
        <f t="shared" si="18"/>
        <v>1851150</v>
      </c>
      <c r="M29" s="13">
        <f t="shared" si="18"/>
        <v>1722000</v>
      </c>
      <c r="N29" s="14">
        <f t="shared" si="19"/>
        <v>3573150</v>
      </c>
      <c r="P29" s="3" t="s">
        <v>14</v>
      </c>
      <c r="Q29" s="2">
        <v>410</v>
      </c>
      <c r="R29" s="2">
        <v>410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410</v>
      </c>
      <c r="Y29" s="2">
        <v>0</v>
      </c>
      <c r="Z29" s="2">
        <v>0</v>
      </c>
      <c r="AA29" s="1">
        <f t="shared" si="20"/>
        <v>410</v>
      </c>
      <c r="AB29" s="13">
        <f t="shared" si="21"/>
        <v>820</v>
      </c>
      <c r="AC29" s="14">
        <f t="shared" si="22"/>
        <v>1230</v>
      </c>
      <c r="AE29" s="3" t="s">
        <v>14</v>
      </c>
      <c r="AF29" s="2">
        <f t="shared" si="23"/>
        <v>4515</v>
      </c>
      <c r="AG29" s="2">
        <f t="shared" si="17"/>
        <v>3200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>
        <f t="shared" si="17"/>
        <v>1000</v>
      </c>
      <c r="AN29" s="2" t="str">
        <f t="shared" si="17"/>
        <v>N.A.</v>
      </c>
      <c r="AO29" s="2" t="str">
        <f t="shared" si="17"/>
        <v>N.A.</v>
      </c>
      <c r="AP29" s="15">
        <f t="shared" si="17"/>
        <v>4515</v>
      </c>
      <c r="AQ29" s="13">
        <f t="shared" si="17"/>
        <v>2100</v>
      </c>
      <c r="AR29" s="14">
        <f t="shared" si="17"/>
        <v>2905</v>
      </c>
    </row>
    <row r="30" spans="1:44" ht="15" customHeight="1" thickBot="1" x14ac:dyDescent="0.3">
      <c r="A30" s="3" t="s">
        <v>15</v>
      </c>
      <c r="B30" s="2">
        <v>634680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8"/>
        <v>634680</v>
      </c>
      <c r="M30" s="13">
        <f t="shared" si="18"/>
        <v>0</v>
      </c>
      <c r="N30" s="14">
        <f t="shared" si="19"/>
        <v>634680</v>
      </c>
      <c r="P30" s="3" t="s">
        <v>15</v>
      </c>
      <c r="Q30" s="2">
        <v>205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20"/>
        <v>205</v>
      </c>
      <c r="AB30" s="13">
        <f t="shared" si="21"/>
        <v>0</v>
      </c>
      <c r="AC30" s="17">
        <f t="shared" si="22"/>
        <v>205</v>
      </c>
      <c r="AE30" s="3" t="s">
        <v>15</v>
      </c>
      <c r="AF30" s="2">
        <f t="shared" si="23"/>
        <v>3096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 t="str">
        <f t="shared" si="17"/>
        <v>N.A.</v>
      </c>
      <c r="AM30" s="2" t="str">
        <f t="shared" si="17"/>
        <v>N.A.</v>
      </c>
      <c r="AN30" s="2" t="str">
        <f t="shared" si="17"/>
        <v>N.A.</v>
      </c>
      <c r="AO30" s="2" t="str">
        <f t="shared" si="17"/>
        <v>N.A.</v>
      </c>
      <c r="AP30" s="15">
        <f t="shared" si="17"/>
        <v>3096</v>
      </c>
      <c r="AQ30" s="13" t="str">
        <f t="shared" si="17"/>
        <v>N.A.</v>
      </c>
      <c r="AR30" s="14">
        <f t="shared" si="17"/>
        <v>3096</v>
      </c>
    </row>
    <row r="31" spans="1:44" ht="15" customHeight="1" thickBot="1" x14ac:dyDescent="0.3">
      <c r="A31" s="4" t="s">
        <v>16</v>
      </c>
      <c r="B31" s="2">
        <v>6320355.0000000009</v>
      </c>
      <c r="C31" s="2">
        <v>1312000</v>
      </c>
      <c r="D31" s="2"/>
      <c r="E31" s="2"/>
      <c r="F31" s="2"/>
      <c r="G31" s="2"/>
      <c r="H31" s="2">
        <v>1498550</v>
      </c>
      <c r="I31" s="2">
        <v>410000</v>
      </c>
      <c r="J31" s="2">
        <v>0</v>
      </c>
      <c r="K31" s="2"/>
      <c r="L31" s="1">
        <f t="shared" ref="L31" si="24">B31+D31+F31+H31+J31</f>
        <v>7818905.0000000009</v>
      </c>
      <c r="M31" s="13">
        <f t="shared" ref="M31" si="25">C31+E31+G31+I31+K31</f>
        <v>1722000</v>
      </c>
      <c r="N31" s="17">
        <f t="shared" ref="N31" si="26">L31+M31</f>
        <v>9540905</v>
      </c>
      <c r="P31" s="4" t="s">
        <v>16</v>
      </c>
      <c r="Q31" s="2">
        <v>1640</v>
      </c>
      <c r="R31" s="2">
        <v>410</v>
      </c>
      <c r="S31" s="2">
        <v>0</v>
      </c>
      <c r="T31" s="2">
        <v>0</v>
      </c>
      <c r="U31" s="2">
        <v>0</v>
      </c>
      <c r="V31" s="2">
        <v>0</v>
      </c>
      <c r="W31" s="2">
        <v>410</v>
      </c>
      <c r="X31" s="2">
        <v>410</v>
      </c>
      <c r="Y31" s="2">
        <v>205</v>
      </c>
      <c r="Z31" s="2">
        <v>0</v>
      </c>
      <c r="AA31" s="1">
        <f t="shared" ref="AA31" si="27">Q31+S31+U31+W31+Y31</f>
        <v>2255</v>
      </c>
      <c r="AB31" s="13">
        <f t="shared" ref="AB31" si="28">R31+T31+V31+X31+Z31</f>
        <v>820</v>
      </c>
      <c r="AC31" s="14">
        <f t="shared" ref="AC31" si="29">AA31+AB31</f>
        <v>3075</v>
      </c>
      <c r="AE31" s="4" t="s">
        <v>16</v>
      </c>
      <c r="AF31" s="2">
        <f t="shared" si="23"/>
        <v>3853.8750000000005</v>
      </c>
      <c r="AG31" s="2">
        <f t="shared" si="17"/>
        <v>3200</v>
      </c>
      <c r="AH31" s="2" t="str">
        <f t="shared" si="17"/>
        <v>N.A.</v>
      </c>
      <c r="AI31" s="2" t="str">
        <f t="shared" si="17"/>
        <v>N.A.</v>
      </c>
      <c r="AJ31" s="2" t="str">
        <f t="shared" si="17"/>
        <v>N.A.</v>
      </c>
      <c r="AK31" s="2" t="str">
        <f t="shared" si="17"/>
        <v>N.A.</v>
      </c>
      <c r="AL31" s="2">
        <f t="shared" si="17"/>
        <v>3655</v>
      </c>
      <c r="AM31" s="2">
        <f t="shared" si="17"/>
        <v>1000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3467.3636363636369</v>
      </c>
      <c r="AQ31" s="13">
        <f t="shared" ref="AQ31" si="31">IFERROR(M31/AB31, "N.A.")</f>
        <v>2100</v>
      </c>
      <c r="AR31" s="14">
        <f t="shared" ref="AR31" si="32">IFERROR(N31/AC31, "N.A.")</f>
        <v>3102.7333333333331</v>
      </c>
    </row>
    <row r="32" spans="1:44" ht="15" customHeight="1" thickBot="1" x14ac:dyDescent="0.3">
      <c r="A32" s="5" t="s">
        <v>0</v>
      </c>
      <c r="B32" s="24">
        <f>B31+C31</f>
        <v>7632355.0000000009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1908550</v>
      </c>
      <c r="I32" s="26"/>
      <c r="J32" s="24">
        <f>J31+K31</f>
        <v>0</v>
      </c>
      <c r="K32" s="26"/>
      <c r="L32" s="24">
        <f>L31+M31</f>
        <v>9540905</v>
      </c>
      <c r="M32" s="25"/>
      <c r="N32" s="18">
        <f>B32+D32+F32+H32+J32</f>
        <v>9540905</v>
      </c>
      <c r="P32" s="5" t="s">
        <v>0</v>
      </c>
      <c r="Q32" s="24">
        <f>Q31+R31</f>
        <v>2050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820</v>
      </c>
      <c r="X32" s="26"/>
      <c r="Y32" s="24">
        <f>Y31+Z31</f>
        <v>205</v>
      </c>
      <c r="Z32" s="26"/>
      <c r="AA32" s="24">
        <f>AA31+AB31</f>
        <v>3075</v>
      </c>
      <c r="AB32" s="26"/>
      <c r="AC32" s="19">
        <f>Q32+S32+U32+W32+Y32</f>
        <v>3075</v>
      </c>
      <c r="AE32" s="5" t="s">
        <v>0</v>
      </c>
      <c r="AF32" s="27">
        <f>IFERROR(B32/Q32,"N.A.")</f>
        <v>3723.1000000000004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>
        <f>IFERROR(H32/W32,"N.A.")</f>
        <v>2327.5</v>
      </c>
      <c r="AM32" s="28"/>
      <c r="AN32" s="27">
        <f>IFERROR(J32/Y32,"N.A.")</f>
        <v>0</v>
      </c>
      <c r="AO32" s="28"/>
      <c r="AP32" s="27">
        <f>IFERROR(L32/AA32,"N.A.")</f>
        <v>3102.7333333333331</v>
      </c>
      <c r="AQ32" s="28"/>
      <c r="AR32" s="16">
        <f>IFERROR(N32/AC32, "N.A.")</f>
        <v>3102.7333333333331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1570300</v>
      </c>
      <c r="I39" s="2"/>
      <c r="J39" s="2">
        <v>0</v>
      </c>
      <c r="K39" s="2"/>
      <c r="L39" s="1">
        <f>B39+D39+F39+H39+J39</f>
        <v>1570300</v>
      </c>
      <c r="M39" s="13">
        <f>C39+E39+G39+I39+K39</f>
        <v>0</v>
      </c>
      <c r="N39" s="14">
        <f>L39+M39</f>
        <v>1570300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615</v>
      </c>
      <c r="X39" s="2">
        <v>0</v>
      </c>
      <c r="Y39" s="2">
        <v>615</v>
      </c>
      <c r="Z39" s="2">
        <v>0</v>
      </c>
      <c r="AA39" s="1">
        <f>Q39+S39+U39+W39+Y39</f>
        <v>1230</v>
      </c>
      <c r="AB39" s="13">
        <f>R39+T39+V39+X39+Z39</f>
        <v>0</v>
      </c>
      <c r="AC39" s="14">
        <f>AA39+AB39</f>
        <v>1230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2553.3333333333335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1276.6666666666667</v>
      </c>
      <c r="AQ39" s="13" t="str">
        <f t="shared" si="33"/>
        <v>N.A.</v>
      </c>
      <c r="AR39" s="14">
        <f t="shared" si="33"/>
        <v>1276.6666666666667</v>
      </c>
    </row>
    <row r="40" spans="1:44" ht="15" customHeight="1" thickBot="1" x14ac:dyDescent="0.3">
      <c r="A40" s="3" t="s">
        <v>13</v>
      </c>
      <c r="B40" s="2">
        <v>572975</v>
      </c>
      <c r="C40" s="2"/>
      <c r="D40" s="2">
        <v>176300</v>
      </c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749275</v>
      </c>
      <c r="M40" s="13">
        <f t="shared" si="34"/>
        <v>0</v>
      </c>
      <c r="N40" s="14">
        <f t="shared" ref="N40:N42" si="35">L40+M40</f>
        <v>749275</v>
      </c>
      <c r="P40" s="3" t="s">
        <v>13</v>
      </c>
      <c r="Q40" s="2">
        <v>410</v>
      </c>
      <c r="R40" s="2">
        <v>0</v>
      </c>
      <c r="S40" s="2">
        <v>205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615</v>
      </c>
      <c r="AB40" s="13">
        <f t="shared" si="36"/>
        <v>0</v>
      </c>
      <c r="AC40" s="14">
        <f t="shared" ref="AC40:AC42" si="37">AA40+AB40</f>
        <v>615</v>
      </c>
      <c r="AE40" s="3" t="s">
        <v>13</v>
      </c>
      <c r="AF40" s="2">
        <f t="shared" ref="AF40:AF43" si="38">IFERROR(B40/Q40, "N.A.")</f>
        <v>1397.5</v>
      </c>
      <c r="AG40" s="2" t="str">
        <f t="shared" si="33"/>
        <v>N.A.</v>
      </c>
      <c r="AH40" s="2">
        <f t="shared" si="33"/>
        <v>860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1218.3333333333333</v>
      </c>
      <c r="AQ40" s="13" t="str">
        <f t="shared" si="33"/>
        <v>N.A.</v>
      </c>
      <c r="AR40" s="14">
        <f t="shared" si="33"/>
        <v>1218.3333333333333</v>
      </c>
    </row>
    <row r="41" spans="1:44" ht="15" customHeight="1" thickBot="1" x14ac:dyDescent="0.3">
      <c r="A41" s="3" t="s">
        <v>14</v>
      </c>
      <c r="B41" s="2">
        <v>740460</v>
      </c>
      <c r="C41" s="2">
        <v>1640000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4"/>
        <v>740460</v>
      </c>
      <c r="M41" s="13">
        <f t="shared" si="34"/>
        <v>1640000</v>
      </c>
      <c r="N41" s="14">
        <f t="shared" si="35"/>
        <v>2380460</v>
      </c>
      <c r="P41" s="3" t="s">
        <v>14</v>
      </c>
      <c r="Q41" s="2">
        <v>205</v>
      </c>
      <c r="R41" s="2">
        <v>205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205</v>
      </c>
      <c r="Z41" s="2">
        <v>0</v>
      </c>
      <c r="AA41" s="1">
        <f t="shared" si="36"/>
        <v>410</v>
      </c>
      <c r="AB41" s="13">
        <f t="shared" si="36"/>
        <v>205</v>
      </c>
      <c r="AC41" s="14">
        <f t="shared" si="37"/>
        <v>615</v>
      </c>
      <c r="AE41" s="3" t="s">
        <v>14</v>
      </c>
      <c r="AF41" s="2">
        <f t="shared" si="38"/>
        <v>3612</v>
      </c>
      <c r="AG41" s="2">
        <f t="shared" si="33"/>
        <v>8000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 t="str">
        <f t="shared" si="33"/>
        <v>N.A.</v>
      </c>
      <c r="AN41" s="2">
        <f t="shared" si="33"/>
        <v>0</v>
      </c>
      <c r="AO41" s="2" t="str">
        <f t="shared" si="33"/>
        <v>N.A.</v>
      </c>
      <c r="AP41" s="15">
        <f t="shared" si="33"/>
        <v>1806</v>
      </c>
      <c r="AQ41" s="13">
        <f t="shared" si="33"/>
        <v>8000</v>
      </c>
      <c r="AR41" s="14">
        <f t="shared" si="33"/>
        <v>3870.6666666666665</v>
      </c>
    </row>
    <row r="42" spans="1:44" ht="15" customHeight="1" thickBot="1" x14ac:dyDescent="0.3">
      <c r="A42" s="3" t="s">
        <v>15</v>
      </c>
      <c r="B42" s="2"/>
      <c r="C42" s="2">
        <v>1013725</v>
      </c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1013725</v>
      </c>
      <c r="N42" s="14">
        <f t="shared" si="35"/>
        <v>1013725</v>
      </c>
      <c r="P42" s="3" t="s">
        <v>15</v>
      </c>
      <c r="Q42" s="2">
        <v>0</v>
      </c>
      <c r="R42" s="2">
        <v>205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6"/>
        <v>0</v>
      </c>
      <c r="AB42" s="13">
        <f t="shared" si="36"/>
        <v>205</v>
      </c>
      <c r="AC42" s="14">
        <f t="shared" si="37"/>
        <v>205</v>
      </c>
      <c r="AE42" s="3" t="s">
        <v>15</v>
      </c>
      <c r="AF42" s="2" t="str">
        <f t="shared" si="38"/>
        <v>N.A.</v>
      </c>
      <c r="AG42" s="2">
        <f t="shared" si="33"/>
        <v>4945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>
        <f t="shared" si="33"/>
        <v>4945</v>
      </c>
      <c r="AR42" s="14">
        <f t="shared" si="33"/>
        <v>4945</v>
      </c>
    </row>
    <row r="43" spans="1:44" ht="15" customHeight="1" thickBot="1" x14ac:dyDescent="0.3">
      <c r="A43" s="4" t="s">
        <v>16</v>
      </c>
      <c r="B43" s="2">
        <v>1313435</v>
      </c>
      <c r="C43" s="2">
        <v>2653725</v>
      </c>
      <c r="D43" s="2">
        <v>176300</v>
      </c>
      <c r="E43" s="2"/>
      <c r="F43" s="2"/>
      <c r="G43" s="2"/>
      <c r="H43" s="2">
        <v>1570300</v>
      </c>
      <c r="I43" s="2"/>
      <c r="J43" s="2">
        <v>0</v>
      </c>
      <c r="K43" s="2"/>
      <c r="L43" s="1">
        <f t="shared" ref="L43" si="39">B43+D43+F43+H43+J43</f>
        <v>3060035</v>
      </c>
      <c r="M43" s="13">
        <f t="shared" ref="M43" si="40">C43+E43+G43+I43+K43</f>
        <v>2653725</v>
      </c>
      <c r="N43" s="17">
        <f t="shared" ref="N43" si="41">L43+M43</f>
        <v>5713760</v>
      </c>
      <c r="P43" s="4" t="s">
        <v>16</v>
      </c>
      <c r="Q43" s="2">
        <v>615</v>
      </c>
      <c r="R43" s="2">
        <v>410</v>
      </c>
      <c r="S43" s="2">
        <v>205</v>
      </c>
      <c r="T43" s="2">
        <v>0</v>
      </c>
      <c r="U43" s="2">
        <v>0</v>
      </c>
      <c r="V43" s="2">
        <v>0</v>
      </c>
      <c r="W43" s="2">
        <v>615</v>
      </c>
      <c r="X43" s="2">
        <v>0</v>
      </c>
      <c r="Y43" s="2">
        <v>820</v>
      </c>
      <c r="Z43" s="2">
        <v>0</v>
      </c>
      <c r="AA43" s="1">
        <f t="shared" ref="AA43" si="42">Q43+S43+U43+W43+Y43</f>
        <v>2255</v>
      </c>
      <c r="AB43" s="13">
        <f t="shared" ref="AB43" si="43">R43+T43+V43+X43+Z43</f>
        <v>410</v>
      </c>
      <c r="AC43" s="17">
        <f t="shared" ref="AC43" si="44">AA43+AB43</f>
        <v>2665</v>
      </c>
      <c r="AE43" s="4" t="s">
        <v>16</v>
      </c>
      <c r="AF43" s="2">
        <f t="shared" si="38"/>
        <v>2135.6666666666665</v>
      </c>
      <c r="AG43" s="2">
        <f t="shared" si="33"/>
        <v>6472.5</v>
      </c>
      <c r="AH43" s="2">
        <f t="shared" si="33"/>
        <v>860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>
        <f t="shared" si="33"/>
        <v>2553.3333333333335</v>
      </c>
      <c r="AM43" s="2" t="str">
        <f t="shared" si="33"/>
        <v>N.A.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1357</v>
      </c>
      <c r="AQ43" s="13">
        <f t="shared" ref="AQ43" si="46">IFERROR(M43/AB43, "N.A.")</f>
        <v>6472.5</v>
      </c>
      <c r="AR43" s="14">
        <f t="shared" ref="AR43" si="47">IFERROR(N43/AC43, "N.A.")</f>
        <v>2144</v>
      </c>
    </row>
    <row r="44" spans="1:44" ht="15" customHeight="1" thickBot="1" x14ac:dyDescent="0.3">
      <c r="A44" s="5" t="s">
        <v>0</v>
      </c>
      <c r="B44" s="24">
        <f>B43+C43</f>
        <v>3967160</v>
      </c>
      <c r="C44" s="26"/>
      <c r="D44" s="24">
        <f>D43+E43</f>
        <v>176300</v>
      </c>
      <c r="E44" s="26"/>
      <c r="F44" s="24">
        <f>F43+G43</f>
        <v>0</v>
      </c>
      <c r="G44" s="26"/>
      <c r="H44" s="24">
        <f>H43+I43</f>
        <v>1570300</v>
      </c>
      <c r="I44" s="26"/>
      <c r="J44" s="24">
        <f>J43+K43</f>
        <v>0</v>
      </c>
      <c r="K44" s="26"/>
      <c r="L44" s="24">
        <f>L43+M43</f>
        <v>5713760</v>
      </c>
      <c r="M44" s="25"/>
      <c r="N44" s="18">
        <f>B44+D44+F44+H44+J44</f>
        <v>5713760</v>
      </c>
      <c r="P44" s="5" t="s">
        <v>0</v>
      </c>
      <c r="Q44" s="24">
        <f>Q43+R43</f>
        <v>1025</v>
      </c>
      <c r="R44" s="26"/>
      <c r="S44" s="24">
        <f>S43+T43</f>
        <v>205</v>
      </c>
      <c r="T44" s="26"/>
      <c r="U44" s="24">
        <f>U43+V43</f>
        <v>0</v>
      </c>
      <c r="V44" s="26"/>
      <c r="W44" s="24">
        <f>W43+X43</f>
        <v>615</v>
      </c>
      <c r="X44" s="26"/>
      <c r="Y44" s="24">
        <f>Y43+Z43</f>
        <v>820</v>
      </c>
      <c r="Z44" s="26"/>
      <c r="AA44" s="24">
        <f>AA43+AB43</f>
        <v>2665</v>
      </c>
      <c r="AB44" s="25"/>
      <c r="AC44" s="18">
        <f>Q44+S44+U44+W44+Y44</f>
        <v>2665</v>
      </c>
      <c r="AE44" s="5" t="s">
        <v>0</v>
      </c>
      <c r="AF44" s="27">
        <f>IFERROR(B44/Q44,"N.A.")</f>
        <v>3870.4</v>
      </c>
      <c r="AG44" s="28"/>
      <c r="AH44" s="27">
        <f>IFERROR(D44/S44,"N.A.")</f>
        <v>860</v>
      </c>
      <c r="AI44" s="28"/>
      <c r="AJ44" s="27" t="str">
        <f>IFERROR(F44/U44,"N.A.")</f>
        <v>N.A.</v>
      </c>
      <c r="AK44" s="28"/>
      <c r="AL44" s="27">
        <f>IFERROR(H44/W44,"N.A.")</f>
        <v>2553.3333333333335</v>
      </c>
      <c r="AM44" s="28"/>
      <c r="AN44" s="27">
        <f>IFERROR(J44/Y44,"N.A.")</f>
        <v>0</v>
      </c>
      <c r="AO44" s="28"/>
      <c r="AP44" s="27">
        <f>IFERROR(L44/AA44,"N.A.")</f>
        <v>2144</v>
      </c>
      <c r="AQ44" s="28"/>
      <c r="AR44" s="16">
        <f>IFERROR(N44/AC44, "N.A.")</f>
        <v>2144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212176139.00000006</v>
      </c>
      <c r="C15" s="2"/>
      <c r="D15" s="2">
        <v>107384568.00000001</v>
      </c>
      <c r="E15" s="2"/>
      <c r="F15" s="2">
        <v>64930410.000000007</v>
      </c>
      <c r="G15" s="2"/>
      <c r="H15" s="2">
        <v>280189468.99999982</v>
      </c>
      <c r="I15" s="2"/>
      <c r="J15" s="2">
        <v>0</v>
      </c>
      <c r="K15" s="2"/>
      <c r="L15" s="1">
        <f>B15+D15+F15+H15+J15</f>
        <v>664680585.99999988</v>
      </c>
      <c r="M15" s="13">
        <f>C15+E15+G15+I15+K15</f>
        <v>0</v>
      </c>
      <c r="N15" s="14">
        <f>L15+M15</f>
        <v>664680585.99999988</v>
      </c>
      <c r="P15" s="3" t="s">
        <v>12</v>
      </c>
      <c r="Q15" s="2">
        <v>44992</v>
      </c>
      <c r="R15" s="2">
        <v>0</v>
      </c>
      <c r="S15" s="2">
        <v>17405</v>
      </c>
      <c r="T15" s="2">
        <v>0</v>
      </c>
      <c r="U15" s="2">
        <v>12062</v>
      </c>
      <c r="V15" s="2">
        <v>0</v>
      </c>
      <c r="W15" s="2">
        <v>86174</v>
      </c>
      <c r="X15" s="2">
        <v>0</v>
      </c>
      <c r="Y15" s="2">
        <v>6969</v>
      </c>
      <c r="Z15" s="2">
        <v>0</v>
      </c>
      <c r="AA15" s="1">
        <f>Q15+S15+U15+W15+Y15</f>
        <v>167602</v>
      </c>
      <c r="AB15" s="13">
        <f>R15+T15+V15+X15+Z15</f>
        <v>0</v>
      </c>
      <c r="AC15" s="14">
        <f>AA15+AB15</f>
        <v>167602</v>
      </c>
      <c r="AE15" s="3" t="s">
        <v>12</v>
      </c>
      <c r="AF15" s="2">
        <f>IFERROR(B15/Q15, "N.A.")</f>
        <v>4715.8636868776684</v>
      </c>
      <c r="AG15" s="2" t="str">
        <f t="shared" ref="AG15:AR19" si="0">IFERROR(C15/R15, "N.A.")</f>
        <v>N.A.</v>
      </c>
      <c r="AH15" s="2">
        <f t="shared" si="0"/>
        <v>6169.7539787417418</v>
      </c>
      <c r="AI15" s="2" t="str">
        <f t="shared" si="0"/>
        <v>N.A.</v>
      </c>
      <c r="AJ15" s="2">
        <f t="shared" si="0"/>
        <v>5383.055048913945</v>
      </c>
      <c r="AK15" s="2" t="str">
        <f t="shared" si="0"/>
        <v>N.A.</v>
      </c>
      <c r="AL15" s="2">
        <f t="shared" si="0"/>
        <v>3251.4385893657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3965.8272932303903</v>
      </c>
      <c r="AQ15" s="13" t="str">
        <f t="shared" si="0"/>
        <v>N.A.</v>
      </c>
      <c r="AR15" s="14">
        <f t="shared" si="0"/>
        <v>3965.8272932303903</v>
      </c>
    </row>
    <row r="16" spans="1:44" ht="15" customHeight="1" thickBot="1" x14ac:dyDescent="0.3">
      <c r="A16" s="3" t="s">
        <v>13</v>
      </c>
      <c r="B16" s="2">
        <v>110431527</v>
      </c>
      <c r="C16" s="2">
        <v>7226960</v>
      </c>
      <c r="D16" s="2">
        <v>356040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110787567</v>
      </c>
      <c r="M16" s="13">
        <f t="shared" si="1"/>
        <v>7226960</v>
      </c>
      <c r="N16" s="14">
        <f t="shared" ref="N16:N18" si="2">L16+M16</f>
        <v>118014527</v>
      </c>
      <c r="P16" s="3" t="s">
        <v>13</v>
      </c>
      <c r="Q16" s="2">
        <v>31429</v>
      </c>
      <c r="R16" s="2">
        <v>1350</v>
      </c>
      <c r="S16" s="2">
        <v>414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31843</v>
      </c>
      <c r="AB16" s="13">
        <f t="shared" si="3"/>
        <v>1350</v>
      </c>
      <c r="AC16" s="14">
        <f t="shared" ref="AC16:AC18" si="4">AA16+AB16</f>
        <v>33193</v>
      </c>
      <c r="AE16" s="3" t="s">
        <v>13</v>
      </c>
      <c r="AF16" s="2">
        <f t="shared" ref="AF16:AF19" si="5">IFERROR(B16/Q16, "N.A.")</f>
        <v>3513.6824906933089</v>
      </c>
      <c r="AG16" s="2">
        <f t="shared" si="0"/>
        <v>5353.3037037037038</v>
      </c>
      <c r="AH16" s="2">
        <f t="shared" si="0"/>
        <v>860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3479.1812015199571</v>
      </c>
      <c r="AQ16" s="13">
        <f t="shared" si="0"/>
        <v>5353.3037037037038</v>
      </c>
      <c r="AR16" s="14">
        <f t="shared" si="0"/>
        <v>3555.4040610972193</v>
      </c>
    </row>
    <row r="17" spans="1:44" ht="15" customHeight="1" thickBot="1" x14ac:dyDescent="0.3">
      <c r="A17" s="3" t="s">
        <v>14</v>
      </c>
      <c r="B17" s="2">
        <v>514377165.99999994</v>
      </c>
      <c r="C17" s="2">
        <v>2384951311.0000029</v>
      </c>
      <c r="D17" s="2">
        <v>141049817.00000003</v>
      </c>
      <c r="E17" s="2">
        <v>68873360</v>
      </c>
      <c r="F17" s="2"/>
      <c r="G17" s="2">
        <v>177496550.00000003</v>
      </c>
      <c r="H17" s="2"/>
      <c r="I17" s="2">
        <v>94837385.00000003</v>
      </c>
      <c r="J17" s="2">
        <v>0</v>
      </c>
      <c r="K17" s="2"/>
      <c r="L17" s="1">
        <f t="shared" si="1"/>
        <v>655426983</v>
      </c>
      <c r="M17" s="13">
        <f t="shared" si="1"/>
        <v>2726158606.0000029</v>
      </c>
      <c r="N17" s="14">
        <f t="shared" si="2"/>
        <v>3381585589.0000029</v>
      </c>
      <c r="P17" s="3" t="s">
        <v>14</v>
      </c>
      <c r="Q17" s="2">
        <v>100769</v>
      </c>
      <c r="R17" s="2">
        <v>377312</v>
      </c>
      <c r="S17" s="2">
        <v>23360</v>
      </c>
      <c r="T17" s="2">
        <v>6654</v>
      </c>
      <c r="U17" s="2">
        <v>0</v>
      </c>
      <c r="V17" s="2">
        <v>24264</v>
      </c>
      <c r="W17" s="2">
        <v>0</v>
      </c>
      <c r="X17" s="2">
        <v>23942</v>
      </c>
      <c r="Y17" s="2">
        <v>14889</v>
      </c>
      <c r="Z17" s="2">
        <v>0</v>
      </c>
      <c r="AA17" s="1">
        <f t="shared" si="3"/>
        <v>139018</v>
      </c>
      <c r="AB17" s="13">
        <f t="shared" si="3"/>
        <v>432172</v>
      </c>
      <c r="AC17" s="14">
        <f t="shared" si="4"/>
        <v>571190</v>
      </c>
      <c r="AE17" s="3" t="s">
        <v>14</v>
      </c>
      <c r="AF17" s="2">
        <f t="shared" si="5"/>
        <v>5104.5179172166036</v>
      </c>
      <c r="AG17" s="2">
        <f t="shared" si="0"/>
        <v>6320.8997089941558</v>
      </c>
      <c r="AH17" s="2">
        <f t="shared" si="0"/>
        <v>6038.0914811643852</v>
      </c>
      <c r="AI17" s="2">
        <f t="shared" si="0"/>
        <v>10350.670273519687</v>
      </c>
      <c r="AJ17" s="2" t="str">
        <f t="shared" si="0"/>
        <v>N.A.</v>
      </c>
      <c r="AK17" s="2">
        <f t="shared" si="0"/>
        <v>7315.2221397955827</v>
      </c>
      <c r="AL17" s="2" t="str">
        <f t="shared" si="0"/>
        <v>N.A.</v>
      </c>
      <c r="AM17" s="2">
        <f t="shared" si="0"/>
        <v>3961.1304402305586</v>
      </c>
      <c r="AN17" s="2">
        <f t="shared" si="0"/>
        <v>0</v>
      </c>
      <c r="AO17" s="2" t="str">
        <f t="shared" si="0"/>
        <v>N.A.</v>
      </c>
      <c r="AP17" s="15">
        <f t="shared" si="0"/>
        <v>4714.6915003812455</v>
      </c>
      <c r="AQ17" s="13">
        <f t="shared" si="0"/>
        <v>6308.0407939431589</v>
      </c>
      <c r="AR17" s="14">
        <f t="shared" si="0"/>
        <v>5920.2464836569316</v>
      </c>
    </row>
    <row r="18" spans="1:44" ht="15" customHeight="1" thickBot="1" x14ac:dyDescent="0.3">
      <c r="A18" s="3" t="s">
        <v>15</v>
      </c>
      <c r="B18" s="2">
        <v>27964726</v>
      </c>
      <c r="C18" s="2">
        <v>8045084.9999999991</v>
      </c>
      <c r="D18" s="2">
        <v>10738433</v>
      </c>
      <c r="E18" s="2">
        <v>1733760</v>
      </c>
      <c r="F18" s="2"/>
      <c r="G18" s="2">
        <v>7173193.9999999991</v>
      </c>
      <c r="H18" s="2">
        <v>10767818.999999998</v>
      </c>
      <c r="I18" s="2"/>
      <c r="J18" s="2">
        <v>0</v>
      </c>
      <c r="K18" s="2"/>
      <c r="L18" s="1">
        <f t="shared" si="1"/>
        <v>49470978</v>
      </c>
      <c r="M18" s="13">
        <f t="shared" si="1"/>
        <v>16952039</v>
      </c>
      <c r="N18" s="14">
        <f t="shared" si="2"/>
        <v>66423017</v>
      </c>
      <c r="P18" s="3" t="s">
        <v>15</v>
      </c>
      <c r="Q18" s="2">
        <v>10173</v>
      </c>
      <c r="R18" s="2">
        <v>1476</v>
      </c>
      <c r="S18" s="2">
        <v>2490</v>
      </c>
      <c r="T18" s="2">
        <v>576</v>
      </c>
      <c r="U18" s="2">
        <v>0</v>
      </c>
      <c r="V18" s="2">
        <v>3520</v>
      </c>
      <c r="W18" s="2">
        <v>15754</v>
      </c>
      <c r="X18" s="2">
        <v>0</v>
      </c>
      <c r="Y18" s="2">
        <v>4146</v>
      </c>
      <c r="Z18" s="2">
        <v>0</v>
      </c>
      <c r="AA18" s="1">
        <f t="shared" si="3"/>
        <v>32563</v>
      </c>
      <c r="AB18" s="13">
        <f t="shared" si="3"/>
        <v>5572</v>
      </c>
      <c r="AC18" s="17">
        <f t="shared" si="4"/>
        <v>38135</v>
      </c>
      <c r="AE18" s="3" t="s">
        <v>15</v>
      </c>
      <c r="AF18" s="2">
        <f t="shared" si="5"/>
        <v>2748.9163471935517</v>
      </c>
      <c r="AG18" s="2">
        <f t="shared" si="0"/>
        <v>5450.5995934959346</v>
      </c>
      <c r="AH18" s="2">
        <f t="shared" si="0"/>
        <v>4312.6236947791167</v>
      </c>
      <c r="AI18" s="2">
        <f t="shared" si="0"/>
        <v>3010</v>
      </c>
      <c r="AJ18" s="2" t="str">
        <f t="shared" si="0"/>
        <v>N.A.</v>
      </c>
      <c r="AK18" s="2">
        <f t="shared" si="0"/>
        <v>2037.8392045454543</v>
      </c>
      <c r="AL18" s="2">
        <f t="shared" si="0"/>
        <v>683.49746096229512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1519.2389521849952</v>
      </c>
      <c r="AQ18" s="13">
        <f t="shared" si="0"/>
        <v>3042.3616295764537</v>
      </c>
      <c r="AR18" s="14">
        <f t="shared" si="0"/>
        <v>1741.7862068965517</v>
      </c>
    </row>
    <row r="19" spans="1:44" ht="15" customHeight="1" thickBot="1" x14ac:dyDescent="0.3">
      <c r="A19" s="4" t="s">
        <v>16</v>
      </c>
      <c r="B19" s="2">
        <v>864949558.00000083</v>
      </c>
      <c r="C19" s="2">
        <v>2400223355.999999</v>
      </c>
      <c r="D19" s="2">
        <v>259528857.99999997</v>
      </c>
      <c r="E19" s="2">
        <v>70607120</v>
      </c>
      <c r="F19" s="2">
        <v>64930410.000000007</v>
      </c>
      <c r="G19" s="2">
        <v>184669744</v>
      </c>
      <c r="H19" s="2">
        <v>290957287.99999994</v>
      </c>
      <c r="I19" s="2">
        <v>94837385.00000003</v>
      </c>
      <c r="J19" s="2">
        <v>0</v>
      </c>
      <c r="K19" s="2"/>
      <c r="L19" s="1">
        <f t="shared" ref="L19" si="6">B19+D19+F19+H19+J19</f>
        <v>1480366114.0000007</v>
      </c>
      <c r="M19" s="13">
        <f t="shared" ref="M19" si="7">C19+E19+G19+I19+K19</f>
        <v>2750337604.999999</v>
      </c>
      <c r="N19" s="17">
        <f t="shared" ref="N19" si="8">L19+M19</f>
        <v>4230703719</v>
      </c>
      <c r="P19" s="4" t="s">
        <v>16</v>
      </c>
      <c r="Q19" s="2">
        <v>187363</v>
      </c>
      <c r="R19" s="2">
        <v>380138</v>
      </c>
      <c r="S19" s="2">
        <v>43669</v>
      </c>
      <c r="T19" s="2">
        <v>7230</v>
      </c>
      <c r="U19" s="2">
        <v>12062</v>
      </c>
      <c r="V19" s="2">
        <v>27784</v>
      </c>
      <c r="W19" s="2">
        <v>101928</v>
      </c>
      <c r="X19" s="2">
        <v>23942</v>
      </c>
      <c r="Y19" s="2">
        <v>26004</v>
      </c>
      <c r="Z19" s="2">
        <v>0</v>
      </c>
      <c r="AA19" s="1">
        <f t="shared" ref="AA19" si="9">Q19+S19+U19+W19+Y19</f>
        <v>371026</v>
      </c>
      <c r="AB19" s="13">
        <f t="shared" ref="AB19" si="10">R19+T19+V19+X19+Z19</f>
        <v>439094</v>
      </c>
      <c r="AC19" s="14">
        <f t="shared" ref="AC19" si="11">AA19+AB19</f>
        <v>810120</v>
      </c>
      <c r="AE19" s="4" t="s">
        <v>16</v>
      </c>
      <c r="AF19" s="2">
        <f t="shared" si="5"/>
        <v>4616.4373862502243</v>
      </c>
      <c r="AG19" s="2">
        <f t="shared" si="0"/>
        <v>6314.0842430906641</v>
      </c>
      <c r="AH19" s="2">
        <f t="shared" si="0"/>
        <v>5943.0913920630192</v>
      </c>
      <c r="AI19" s="2">
        <f t="shared" si="0"/>
        <v>9765.8533886583682</v>
      </c>
      <c r="AJ19" s="2">
        <f t="shared" si="0"/>
        <v>5383.055048913945</v>
      </c>
      <c r="AK19" s="2">
        <f t="shared" si="0"/>
        <v>6646.6219406852861</v>
      </c>
      <c r="AL19" s="2">
        <f t="shared" si="0"/>
        <v>2854.5373989482764</v>
      </c>
      <c r="AM19" s="2">
        <f t="shared" si="0"/>
        <v>3961.1304402305586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3989.9255416062506</v>
      </c>
      <c r="AQ19" s="13">
        <f t="shared" ref="AQ19" si="13">IFERROR(M19/AB19, "N.A.")</f>
        <v>6263.6647392130135</v>
      </c>
      <c r="AR19" s="14">
        <f t="shared" ref="AR19" si="14">IFERROR(N19/AC19, "N.A.")</f>
        <v>5222.3173344689676</v>
      </c>
    </row>
    <row r="20" spans="1:44" ht="15" customHeight="1" thickBot="1" x14ac:dyDescent="0.3">
      <c r="A20" s="5" t="s">
        <v>0</v>
      </c>
      <c r="B20" s="24">
        <f>B19+C19</f>
        <v>3265172914</v>
      </c>
      <c r="C20" s="26"/>
      <c r="D20" s="24">
        <f>D19+E19</f>
        <v>330135978</v>
      </c>
      <c r="E20" s="26"/>
      <c r="F20" s="24">
        <f>F19+G19</f>
        <v>249600154</v>
      </c>
      <c r="G20" s="26"/>
      <c r="H20" s="24">
        <f>H19+I19</f>
        <v>385794673</v>
      </c>
      <c r="I20" s="26"/>
      <c r="J20" s="24">
        <f>J19+K19</f>
        <v>0</v>
      </c>
      <c r="K20" s="26"/>
      <c r="L20" s="24">
        <f>L19+M19</f>
        <v>4230703719</v>
      </c>
      <c r="M20" s="25"/>
      <c r="N20" s="18">
        <f>B20+D20+F20+H20+J20</f>
        <v>4230703719</v>
      </c>
      <c r="P20" s="5" t="s">
        <v>0</v>
      </c>
      <c r="Q20" s="24">
        <f>Q19+R19</f>
        <v>567501</v>
      </c>
      <c r="R20" s="26"/>
      <c r="S20" s="24">
        <f>S19+T19</f>
        <v>50899</v>
      </c>
      <c r="T20" s="26"/>
      <c r="U20" s="24">
        <f>U19+V19</f>
        <v>39846</v>
      </c>
      <c r="V20" s="26"/>
      <c r="W20" s="24">
        <f>W19+X19</f>
        <v>125870</v>
      </c>
      <c r="X20" s="26"/>
      <c r="Y20" s="24">
        <f>Y19+Z19</f>
        <v>26004</v>
      </c>
      <c r="Z20" s="26"/>
      <c r="AA20" s="24">
        <f>AA19+AB19</f>
        <v>810120</v>
      </c>
      <c r="AB20" s="26"/>
      <c r="AC20" s="19">
        <f>Q20+S20+U20+W20+Y20</f>
        <v>810120</v>
      </c>
      <c r="AE20" s="5" t="s">
        <v>0</v>
      </c>
      <c r="AF20" s="27">
        <f>IFERROR(B20/Q20,"N.A.")</f>
        <v>5753.5985205312418</v>
      </c>
      <c r="AG20" s="28"/>
      <c r="AH20" s="27">
        <f>IFERROR(D20/S20,"N.A.")</f>
        <v>6486.0994911491389</v>
      </c>
      <c r="AI20" s="28"/>
      <c r="AJ20" s="27">
        <f>IFERROR(F20/U20,"N.A.")</f>
        <v>6264.1207147517944</v>
      </c>
      <c r="AK20" s="28"/>
      <c r="AL20" s="27">
        <f>IFERROR(H20/W20,"N.A.")</f>
        <v>3065.0248113132598</v>
      </c>
      <c r="AM20" s="28"/>
      <c r="AN20" s="27">
        <f>IFERROR(J20/Y20,"N.A.")</f>
        <v>0</v>
      </c>
      <c r="AO20" s="28"/>
      <c r="AP20" s="27">
        <f>IFERROR(L20/AA20,"N.A.")</f>
        <v>5222.3173344689676</v>
      </c>
      <c r="AQ20" s="28"/>
      <c r="AR20" s="16">
        <f>IFERROR(N20/AC20, "N.A.")</f>
        <v>5222.3173344689676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194119985</v>
      </c>
      <c r="C27" s="2"/>
      <c r="D27" s="2">
        <v>102051038.00000001</v>
      </c>
      <c r="E27" s="2"/>
      <c r="F27" s="2">
        <v>54369200</v>
      </c>
      <c r="G27" s="2"/>
      <c r="H27" s="2">
        <v>174267639</v>
      </c>
      <c r="I27" s="2"/>
      <c r="J27" s="2">
        <v>0</v>
      </c>
      <c r="K27" s="2"/>
      <c r="L27" s="1">
        <f>B27+D27+F27+H27+J27</f>
        <v>524807862</v>
      </c>
      <c r="M27" s="13">
        <f>C27+E27+G27+I27+K27</f>
        <v>0</v>
      </c>
      <c r="N27" s="14">
        <f>L27+M27</f>
        <v>524807862</v>
      </c>
      <c r="P27" s="3" t="s">
        <v>12</v>
      </c>
      <c r="Q27" s="2">
        <v>36978</v>
      </c>
      <c r="R27" s="2">
        <v>0</v>
      </c>
      <c r="S27" s="2">
        <v>16163</v>
      </c>
      <c r="T27" s="2">
        <v>0</v>
      </c>
      <c r="U27" s="2">
        <v>10224</v>
      </c>
      <c r="V27" s="2">
        <v>0</v>
      </c>
      <c r="W27" s="2">
        <v>40887</v>
      </c>
      <c r="X27" s="2">
        <v>0</v>
      </c>
      <c r="Y27" s="2">
        <v>849</v>
      </c>
      <c r="Z27" s="2">
        <v>0</v>
      </c>
      <c r="AA27" s="1">
        <f>Q27+S27+U27+W27+Y27</f>
        <v>105101</v>
      </c>
      <c r="AB27" s="13">
        <f>R27+T27+V27+X27+Z27</f>
        <v>0</v>
      </c>
      <c r="AC27" s="14">
        <f>AA27+AB27</f>
        <v>105101</v>
      </c>
      <c r="AE27" s="3" t="s">
        <v>12</v>
      </c>
      <c r="AF27" s="2">
        <f>IFERROR(B27/Q27, "N.A.")</f>
        <v>5249.6074693060737</v>
      </c>
      <c r="AG27" s="2" t="str">
        <f t="shared" ref="AG27:AR31" si="15">IFERROR(C27/R27, "N.A.")</f>
        <v>N.A.</v>
      </c>
      <c r="AH27" s="2">
        <f t="shared" si="15"/>
        <v>6313.8673513580407</v>
      </c>
      <c r="AI27" s="2" t="str">
        <f t="shared" si="15"/>
        <v>N.A.</v>
      </c>
      <c r="AJ27" s="2">
        <f t="shared" si="15"/>
        <v>5317.8012519561817</v>
      </c>
      <c r="AK27" s="2" t="str">
        <f t="shared" si="15"/>
        <v>N.A.</v>
      </c>
      <c r="AL27" s="2">
        <f t="shared" si="15"/>
        <v>4262.1771956856701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4993.3669708185462</v>
      </c>
      <c r="AQ27" s="13" t="str">
        <f t="shared" si="15"/>
        <v>N.A.</v>
      </c>
      <c r="AR27" s="14">
        <f t="shared" si="15"/>
        <v>4993.3669708185462</v>
      </c>
    </row>
    <row r="28" spans="1:44" ht="15" customHeight="1" thickBot="1" x14ac:dyDescent="0.3">
      <c r="A28" s="3" t="s">
        <v>13</v>
      </c>
      <c r="B28" s="2">
        <v>17652235.000000004</v>
      </c>
      <c r="C28" s="2">
        <v>2688199.9999999995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17652235.000000004</v>
      </c>
      <c r="M28" s="13">
        <f t="shared" si="16"/>
        <v>2688199.9999999995</v>
      </c>
      <c r="N28" s="14">
        <f t="shared" ref="N28:N30" si="17">L28+M28</f>
        <v>20340435.000000004</v>
      </c>
      <c r="P28" s="3" t="s">
        <v>13</v>
      </c>
      <c r="Q28" s="2">
        <v>3190</v>
      </c>
      <c r="R28" s="2">
        <v>726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3190</v>
      </c>
      <c r="AB28" s="13">
        <f t="shared" si="18"/>
        <v>726</v>
      </c>
      <c r="AC28" s="14">
        <f t="shared" ref="AC28:AC30" si="19">AA28+AB28</f>
        <v>3916</v>
      </c>
      <c r="AE28" s="3" t="s">
        <v>13</v>
      </c>
      <c r="AF28" s="2">
        <f t="shared" ref="AF28:AF31" si="20">IFERROR(B28/Q28, "N.A.")</f>
        <v>5533.6159874608165</v>
      </c>
      <c r="AG28" s="2">
        <f t="shared" si="15"/>
        <v>3702.7548209366387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5533.6159874608165</v>
      </c>
      <c r="AQ28" s="13">
        <f t="shared" si="15"/>
        <v>3702.7548209366387</v>
      </c>
      <c r="AR28" s="14">
        <f t="shared" si="15"/>
        <v>5194.1866700715027</v>
      </c>
    </row>
    <row r="29" spans="1:44" ht="15" customHeight="1" thickBot="1" x14ac:dyDescent="0.3">
      <c r="A29" s="3" t="s">
        <v>14</v>
      </c>
      <c r="B29" s="2">
        <v>351352366</v>
      </c>
      <c r="C29" s="2">
        <v>1549191259.9999998</v>
      </c>
      <c r="D29" s="2">
        <v>109481761.99999999</v>
      </c>
      <c r="E29" s="2">
        <v>44154600</v>
      </c>
      <c r="F29" s="2"/>
      <c r="G29" s="2">
        <v>146993310</v>
      </c>
      <c r="H29" s="2"/>
      <c r="I29" s="2">
        <v>67114429.999999985</v>
      </c>
      <c r="J29" s="2">
        <v>0</v>
      </c>
      <c r="K29" s="2"/>
      <c r="L29" s="1">
        <f t="shared" si="16"/>
        <v>460834128</v>
      </c>
      <c r="M29" s="13">
        <f t="shared" si="16"/>
        <v>1807453599.9999998</v>
      </c>
      <c r="N29" s="14">
        <f t="shared" si="17"/>
        <v>2268287728</v>
      </c>
      <c r="P29" s="3" t="s">
        <v>14</v>
      </c>
      <c r="Q29" s="2">
        <v>62868</v>
      </c>
      <c r="R29" s="2">
        <v>232703</v>
      </c>
      <c r="S29" s="2">
        <v>17045</v>
      </c>
      <c r="T29" s="2">
        <v>3553</v>
      </c>
      <c r="U29" s="2">
        <v>0</v>
      </c>
      <c r="V29" s="2">
        <v>18184</v>
      </c>
      <c r="W29" s="2">
        <v>0</v>
      </c>
      <c r="X29" s="2">
        <v>14846</v>
      </c>
      <c r="Y29" s="2">
        <v>3863</v>
      </c>
      <c r="Z29" s="2">
        <v>0</v>
      </c>
      <c r="AA29" s="1">
        <f t="shared" si="18"/>
        <v>83776</v>
      </c>
      <c r="AB29" s="13">
        <f t="shared" si="18"/>
        <v>269286</v>
      </c>
      <c r="AC29" s="14">
        <f t="shared" si="19"/>
        <v>353062</v>
      </c>
      <c r="AE29" s="3" t="s">
        <v>14</v>
      </c>
      <c r="AF29" s="2">
        <f t="shared" si="20"/>
        <v>5588.7314054845074</v>
      </c>
      <c r="AG29" s="2">
        <f t="shared" si="15"/>
        <v>6657.3755387768952</v>
      </c>
      <c r="AH29" s="2">
        <f t="shared" si="15"/>
        <v>6423.1013200351999</v>
      </c>
      <c r="AI29" s="2">
        <f t="shared" si="15"/>
        <v>12427.413453419646</v>
      </c>
      <c r="AJ29" s="2" t="str">
        <f t="shared" si="15"/>
        <v>N.A.</v>
      </c>
      <c r="AK29" s="2">
        <f t="shared" si="15"/>
        <v>8083.6620105587326</v>
      </c>
      <c r="AL29" s="2" t="str">
        <f t="shared" si="15"/>
        <v>N.A.</v>
      </c>
      <c r="AM29" s="2">
        <f t="shared" si="15"/>
        <v>4520.7079347972503</v>
      </c>
      <c r="AN29" s="2">
        <f t="shared" si="15"/>
        <v>0</v>
      </c>
      <c r="AO29" s="2" t="str">
        <f t="shared" si="15"/>
        <v>N.A.</v>
      </c>
      <c r="AP29" s="15">
        <f t="shared" si="15"/>
        <v>5500.7893430099311</v>
      </c>
      <c r="AQ29" s="13">
        <f t="shared" si="15"/>
        <v>6712.0221623107018</v>
      </c>
      <c r="AR29" s="14">
        <f t="shared" si="15"/>
        <v>6424.6158691674555</v>
      </c>
    </row>
    <row r="30" spans="1:44" ht="15" customHeight="1" thickBot="1" x14ac:dyDescent="0.3">
      <c r="A30" s="3" t="s">
        <v>15</v>
      </c>
      <c r="B30" s="2">
        <v>27358426.000000007</v>
      </c>
      <c r="C30" s="2">
        <v>5827359.9999999991</v>
      </c>
      <c r="D30" s="2">
        <v>10738433</v>
      </c>
      <c r="E30" s="2">
        <v>1733760</v>
      </c>
      <c r="F30" s="2"/>
      <c r="G30" s="2">
        <v>7173193.9999999991</v>
      </c>
      <c r="H30" s="2">
        <v>9304736.9999999963</v>
      </c>
      <c r="I30" s="2"/>
      <c r="J30" s="2">
        <v>0</v>
      </c>
      <c r="K30" s="2"/>
      <c r="L30" s="1">
        <f t="shared" si="16"/>
        <v>47401596</v>
      </c>
      <c r="M30" s="13">
        <f t="shared" si="16"/>
        <v>14734313.999999998</v>
      </c>
      <c r="N30" s="14">
        <f t="shared" si="17"/>
        <v>62135910</v>
      </c>
      <c r="P30" s="3" t="s">
        <v>15</v>
      </c>
      <c r="Q30" s="2">
        <v>9938</v>
      </c>
      <c r="R30" s="2">
        <v>871</v>
      </c>
      <c r="S30" s="2">
        <v>2490</v>
      </c>
      <c r="T30" s="2">
        <v>576</v>
      </c>
      <c r="U30" s="2">
        <v>0</v>
      </c>
      <c r="V30" s="2">
        <v>3222</v>
      </c>
      <c r="W30" s="2">
        <v>13450</v>
      </c>
      <c r="X30" s="2">
        <v>0</v>
      </c>
      <c r="Y30" s="2">
        <v>2640</v>
      </c>
      <c r="Z30" s="2">
        <v>0</v>
      </c>
      <c r="AA30" s="1">
        <f t="shared" si="18"/>
        <v>28518</v>
      </c>
      <c r="AB30" s="13">
        <f t="shared" si="18"/>
        <v>4669</v>
      </c>
      <c r="AC30" s="17">
        <f t="shared" si="19"/>
        <v>33187</v>
      </c>
      <c r="AE30" s="3" t="s">
        <v>15</v>
      </c>
      <c r="AF30" s="2">
        <f t="shared" si="20"/>
        <v>2752.910646005233</v>
      </c>
      <c r="AG30" s="2">
        <f t="shared" si="15"/>
        <v>6690.4247990815147</v>
      </c>
      <c r="AH30" s="2">
        <f t="shared" si="15"/>
        <v>4312.6236947791167</v>
      </c>
      <c r="AI30" s="2">
        <f t="shared" si="15"/>
        <v>3010</v>
      </c>
      <c r="AJ30" s="2" t="str">
        <f t="shared" si="15"/>
        <v>N.A.</v>
      </c>
      <c r="AK30" s="2">
        <f t="shared" si="15"/>
        <v>2226.3171942892609</v>
      </c>
      <c r="AL30" s="2">
        <f t="shared" si="15"/>
        <v>691.80200743494402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1662.1641068798654</v>
      </c>
      <c r="AQ30" s="13">
        <f t="shared" si="15"/>
        <v>3155.7751124437777</v>
      </c>
      <c r="AR30" s="14">
        <f t="shared" si="15"/>
        <v>1872.2966824358937</v>
      </c>
    </row>
    <row r="31" spans="1:44" ht="15" customHeight="1" thickBot="1" x14ac:dyDescent="0.3">
      <c r="A31" s="4" t="s">
        <v>16</v>
      </c>
      <c r="B31" s="2">
        <v>590483011.9999994</v>
      </c>
      <c r="C31" s="2">
        <v>1557706820</v>
      </c>
      <c r="D31" s="2">
        <v>222271233.00000006</v>
      </c>
      <c r="E31" s="2">
        <v>45888360.000000007</v>
      </c>
      <c r="F31" s="2">
        <v>54369200</v>
      </c>
      <c r="G31" s="2">
        <v>154166504.00000006</v>
      </c>
      <c r="H31" s="2">
        <v>183572376.00000006</v>
      </c>
      <c r="I31" s="2">
        <v>67114429.999999985</v>
      </c>
      <c r="J31" s="2">
        <v>0</v>
      </c>
      <c r="K31" s="2"/>
      <c r="L31" s="1">
        <f t="shared" ref="L31" si="21">B31+D31+F31+H31+J31</f>
        <v>1050695820.9999995</v>
      </c>
      <c r="M31" s="13">
        <f t="shared" ref="M31" si="22">C31+E31+G31+I31+K31</f>
        <v>1824876114</v>
      </c>
      <c r="N31" s="17">
        <f t="shared" ref="N31" si="23">L31+M31</f>
        <v>2875571934.9999995</v>
      </c>
      <c r="P31" s="4" t="s">
        <v>16</v>
      </c>
      <c r="Q31" s="2">
        <v>112974</v>
      </c>
      <c r="R31" s="2">
        <v>234300</v>
      </c>
      <c r="S31" s="2">
        <v>35698</v>
      </c>
      <c r="T31" s="2">
        <v>4129</v>
      </c>
      <c r="U31" s="2">
        <v>10224</v>
      </c>
      <c r="V31" s="2">
        <v>21406</v>
      </c>
      <c r="W31" s="2">
        <v>54337</v>
      </c>
      <c r="X31" s="2">
        <v>14846</v>
      </c>
      <c r="Y31" s="2">
        <v>7352</v>
      </c>
      <c r="Z31" s="2">
        <v>0</v>
      </c>
      <c r="AA31" s="1">
        <f t="shared" ref="AA31" si="24">Q31+S31+U31+W31+Y31</f>
        <v>220585</v>
      </c>
      <c r="AB31" s="13">
        <f t="shared" ref="AB31" si="25">R31+T31+V31+X31+Z31</f>
        <v>274681</v>
      </c>
      <c r="AC31" s="14">
        <f t="shared" ref="AC31" si="26">AA31+AB31</f>
        <v>495266</v>
      </c>
      <c r="AE31" s="4" t="s">
        <v>16</v>
      </c>
      <c r="AF31" s="2">
        <f t="shared" si="20"/>
        <v>5226.7159877493887</v>
      </c>
      <c r="AG31" s="2">
        <f t="shared" si="15"/>
        <v>6648.3432351685869</v>
      </c>
      <c r="AH31" s="2">
        <f t="shared" si="15"/>
        <v>6226.4337778026793</v>
      </c>
      <c r="AI31" s="2">
        <f t="shared" si="15"/>
        <v>11113.674013078229</v>
      </c>
      <c r="AJ31" s="2">
        <f t="shared" si="15"/>
        <v>5317.8012519561817</v>
      </c>
      <c r="AK31" s="2">
        <f t="shared" si="15"/>
        <v>7202.0229842100371</v>
      </c>
      <c r="AL31" s="2">
        <f t="shared" si="15"/>
        <v>3378.404696615567</v>
      </c>
      <c r="AM31" s="2">
        <f t="shared" si="15"/>
        <v>4520.7079347972503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4763.2242491556517</v>
      </c>
      <c r="AQ31" s="13">
        <f t="shared" ref="AQ31" si="28">IFERROR(M31/AB31, "N.A.")</f>
        <v>6643.6197407174141</v>
      </c>
      <c r="AR31" s="14">
        <f t="shared" ref="AR31" si="29">IFERROR(N31/AC31, "N.A.")</f>
        <v>5806.1161779730483</v>
      </c>
    </row>
    <row r="32" spans="1:44" ht="15" customHeight="1" thickBot="1" x14ac:dyDescent="0.3">
      <c r="A32" s="5" t="s">
        <v>0</v>
      </c>
      <c r="B32" s="24">
        <f>B31+C31</f>
        <v>2148189831.9999995</v>
      </c>
      <c r="C32" s="26"/>
      <c r="D32" s="24">
        <f>D31+E31</f>
        <v>268159593.00000006</v>
      </c>
      <c r="E32" s="26"/>
      <c r="F32" s="24">
        <f>F31+G31</f>
        <v>208535704.00000006</v>
      </c>
      <c r="G32" s="26"/>
      <c r="H32" s="24">
        <f>H31+I31</f>
        <v>250686806.00000006</v>
      </c>
      <c r="I32" s="26"/>
      <c r="J32" s="24">
        <f>J31+K31</f>
        <v>0</v>
      </c>
      <c r="K32" s="26"/>
      <c r="L32" s="24">
        <f>L31+M31</f>
        <v>2875571934.9999995</v>
      </c>
      <c r="M32" s="25"/>
      <c r="N32" s="18">
        <f>B32+D32+F32+H32+J32</f>
        <v>2875571934.9999995</v>
      </c>
      <c r="P32" s="5" t="s">
        <v>0</v>
      </c>
      <c r="Q32" s="24">
        <f>Q31+R31</f>
        <v>347274</v>
      </c>
      <c r="R32" s="26"/>
      <c r="S32" s="24">
        <f>S31+T31</f>
        <v>39827</v>
      </c>
      <c r="T32" s="26"/>
      <c r="U32" s="24">
        <f>U31+V31</f>
        <v>31630</v>
      </c>
      <c r="V32" s="26"/>
      <c r="W32" s="24">
        <f>W31+X31</f>
        <v>69183</v>
      </c>
      <c r="X32" s="26"/>
      <c r="Y32" s="24">
        <f>Y31+Z31</f>
        <v>7352</v>
      </c>
      <c r="Z32" s="26"/>
      <c r="AA32" s="24">
        <f>AA31+AB31</f>
        <v>495266</v>
      </c>
      <c r="AB32" s="26"/>
      <c r="AC32" s="19">
        <f>Q32+S32+U32+W32+Y32</f>
        <v>495266</v>
      </c>
      <c r="AE32" s="5" t="s">
        <v>0</v>
      </c>
      <c r="AF32" s="27">
        <f>IFERROR(B32/Q32,"N.A.")</f>
        <v>6185.8642800785537</v>
      </c>
      <c r="AG32" s="28"/>
      <c r="AH32" s="27">
        <f>IFERROR(D32/S32,"N.A.")</f>
        <v>6733.1105280337479</v>
      </c>
      <c r="AI32" s="28"/>
      <c r="AJ32" s="27">
        <f>IFERROR(F32/U32,"N.A.")</f>
        <v>6592.9719886184021</v>
      </c>
      <c r="AK32" s="28"/>
      <c r="AL32" s="27">
        <f>IFERROR(H32/W32,"N.A.")</f>
        <v>3623.5318792188841</v>
      </c>
      <c r="AM32" s="28"/>
      <c r="AN32" s="27">
        <f>IFERROR(J32/Y32,"N.A.")</f>
        <v>0</v>
      </c>
      <c r="AO32" s="28"/>
      <c r="AP32" s="27">
        <f>IFERROR(L32/AA32,"N.A.")</f>
        <v>5806.1161779730483</v>
      </c>
      <c r="AQ32" s="28"/>
      <c r="AR32" s="16">
        <f>IFERROR(N32/AC32, "N.A.")</f>
        <v>5806.1161779730483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18056154</v>
      </c>
      <c r="C39" s="2"/>
      <c r="D39" s="2">
        <v>5333529.9999999991</v>
      </c>
      <c r="E39" s="2"/>
      <c r="F39" s="2">
        <v>10561210</v>
      </c>
      <c r="G39" s="2"/>
      <c r="H39" s="2">
        <v>105921830.00000013</v>
      </c>
      <c r="I39" s="2"/>
      <c r="J39" s="2">
        <v>0</v>
      </c>
      <c r="K39" s="2"/>
      <c r="L39" s="1">
        <f>B39+D39+F39+H39+J39</f>
        <v>139872724.00000012</v>
      </c>
      <c r="M39" s="13">
        <f>C39+E39+G39+I39+K39</f>
        <v>0</v>
      </c>
      <c r="N39" s="14">
        <f>L39+M39</f>
        <v>139872724.00000012</v>
      </c>
      <c r="P39" s="3" t="s">
        <v>12</v>
      </c>
      <c r="Q39" s="2">
        <v>8014</v>
      </c>
      <c r="R39" s="2">
        <v>0</v>
      </c>
      <c r="S39" s="2">
        <v>1242</v>
      </c>
      <c r="T39" s="2">
        <v>0</v>
      </c>
      <c r="U39" s="2">
        <v>1838</v>
      </c>
      <c r="V39" s="2">
        <v>0</v>
      </c>
      <c r="W39" s="2">
        <v>45287</v>
      </c>
      <c r="X39" s="2">
        <v>0</v>
      </c>
      <c r="Y39" s="2">
        <v>6120</v>
      </c>
      <c r="Z39" s="2">
        <v>0</v>
      </c>
      <c r="AA39" s="1">
        <f>Q39+S39+U39+W39+Y39</f>
        <v>62501</v>
      </c>
      <c r="AB39" s="13">
        <f>R39+T39+V39+X39+Z39</f>
        <v>0</v>
      </c>
      <c r="AC39" s="14">
        <f>AA39+AB39</f>
        <v>62501</v>
      </c>
      <c r="AE39" s="3" t="s">
        <v>12</v>
      </c>
      <c r="AF39" s="2">
        <f>IFERROR(B39/Q39, "N.A.")</f>
        <v>2253.0763663588718</v>
      </c>
      <c r="AG39" s="2" t="str">
        <f t="shared" ref="AG39:AR43" si="30">IFERROR(C39/R39, "N.A.")</f>
        <v>N.A.</v>
      </c>
      <c r="AH39" s="2">
        <f t="shared" si="30"/>
        <v>4294.3075684380028</v>
      </c>
      <c r="AI39" s="2" t="str">
        <f t="shared" si="30"/>
        <v>N.A.</v>
      </c>
      <c r="AJ39" s="2">
        <f t="shared" si="30"/>
        <v>5746.0337323177364</v>
      </c>
      <c r="AK39" s="2" t="str">
        <f t="shared" si="30"/>
        <v>N.A.</v>
      </c>
      <c r="AL39" s="2">
        <f t="shared" si="30"/>
        <v>2338.9014507474581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2237.9277771555676</v>
      </c>
      <c r="AQ39" s="13" t="str">
        <f t="shared" si="30"/>
        <v>N.A.</v>
      </c>
      <c r="AR39" s="14">
        <f t="shared" si="30"/>
        <v>2237.9277771555676</v>
      </c>
    </row>
    <row r="40" spans="1:44" ht="15" customHeight="1" thickBot="1" x14ac:dyDescent="0.3">
      <c r="A40" s="3" t="s">
        <v>13</v>
      </c>
      <c r="B40" s="2">
        <v>92779291.99999997</v>
      </c>
      <c r="C40" s="2">
        <v>4538760</v>
      </c>
      <c r="D40" s="2">
        <v>356040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93135331.99999997</v>
      </c>
      <c r="M40" s="13">
        <f t="shared" si="31"/>
        <v>4538760</v>
      </c>
      <c r="N40" s="14">
        <f t="shared" ref="N40:N42" si="32">L40+M40</f>
        <v>97674091.99999997</v>
      </c>
      <c r="P40" s="3" t="s">
        <v>13</v>
      </c>
      <c r="Q40" s="2">
        <v>28239</v>
      </c>
      <c r="R40" s="2">
        <v>624</v>
      </c>
      <c r="S40" s="2">
        <v>414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28653</v>
      </c>
      <c r="AB40" s="13">
        <f t="shared" si="33"/>
        <v>624</v>
      </c>
      <c r="AC40" s="14">
        <f t="shared" ref="AC40:AC42" si="34">AA40+AB40</f>
        <v>29277</v>
      </c>
      <c r="AE40" s="3" t="s">
        <v>13</v>
      </c>
      <c r="AF40" s="2">
        <f t="shared" ref="AF40:AF43" si="35">IFERROR(B40/Q40, "N.A.")</f>
        <v>3285.5020361910824</v>
      </c>
      <c r="AG40" s="2">
        <f t="shared" si="30"/>
        <v>7273.6538461538457</v>
      </c>
      <c r="AH40" s="2">
        <f t="shared" si="30"/>
        <v>860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3250.4565665026339</v>
      </c>
      <c r="AQ40" s="13">
        <f t="shared" si="30"/>
        <v>7273.6538461538457</v>
      </c>
      <c r="AR40" s="14">
        <f t="shared" si="30"/>
        <v>3336.2056221607395</v>
      </c>
    </row>
    <row r="41" spans="1:44" ht="15" customHeight="1" thickBot="1" x14ac:dyDescent="0.3">
      <c r="A41" s="3" t="s">
        <v>14</v>
      </c>
      <c r="B41" s="2">
        <v>163024800.00000003</v>
      </c>
      <c r="C41" s="2">
        <v>835760051</v>
      </c>
      <c r="D41" s="2">
        <v>31568055</v>
      </c>
      <c r="E41" s="2">
        <v>24718760</v>
      </c>
      <c r="F41" s="2"/>
      <c r="G41" s="2">
        <v>30503240.000000007</v>
      </c>
      <c r="H41" s="2"/>
      <c r="I41" s="2">
        <v>27722955.000000007</v>
      </c>
      <c r="J41" s="2">
        <v>0</v>
      </c>
      <c r="K41" s="2"/>
      <c r="L41" s="1">
        <f t="shared" si="31"/>
        <v>194592855.00000003</v>
      </c>
      <c r="M41" s="13">
        <f t="shared" si="31"/>
        <v>918705006</v>
      </c>
      <c r="N41" s="14">
        <f t="shared" si="32"/>
        <v>1113297861</v>
      </c>
      <c r="P41" s="3" t="s">
        <v>14</v>
      </c>
      <c r="Q41" s="2">
        <v>37901</v>
      </c>
      <c r="R41" s="2">
        <v>144609</v>
      </c>
      <c r="S41" s="2">
        <v>6315</v>
      </c>
      <c r="T41" s="2">
        <v>3101</v>
      </c>
      <c r="U41" s="2">
        <v>0</v>
      </c>
      <c r="V41" s="2">
        <v>6080</v>
      </c>
      <c r="W41" s="2">
        <v>0</v>
      </c>
      <c r="X41" s="2">
        <v>9096</v>
      </c>
      <c r="Y41" s="2">
        <v>11026</v>
      </c>
      <c r="Z41" s="2">
        <v>0</v>
      </c>
      <c r="AA41" s="1">
        <f t="shared" si="33"/>
        <v>55242</v>
      </c>
      <c r="AB41" s="13">
        <f t="shared" si="33"/>
        <v>162886</v>
      </c>
      <c r="AC41" s="14">
        <f t="shared" si="34"/>
        <v>218128</v>
      </c>
      <c r="AE41" s="3" t="s">
        <v>14</v>
      </c>
      <c r="AF41" s="2">
        <f t="shared" si="35"/>
        <v>4301.3324186696927</v>
      </c>
      <c r="AG41" s="2">
        <f t="shared" si="30"/>
        <v>5779.4469984579109</v>
      </c>
      <c r="AH41" s="2">
        <f t="shared" si="30"/>
        <v>4998.9002375296914</v>
      </c>
      <c r="AI41" s="2">
        <f t="shared" si="30"/>
        <v>7971.2221863914865</v>
      </c>
      <c r="AJ41" s="2" t="str">
        <f t="shared" si="30"/>
        <v>N.A.</v>
      </c>
      <c r="AK41" s="2">
        <f t="shared" si="30"/>
        <v>5016.9802631578959</v>
      </c>
      <c r="AL41" s="2" t="str">
        <f t="shared" si="30"/>
        <v>N.A.</v>
      </c>
      <c r="AM41" s="2">
        <f t="shared" si="30"/>
        <v>3047.818271767811</v>
      </c>
      <c r="AN41" s="2">
        <f t="shared" si="30"/>
        <v>0</v>
      </c>
      <c r="AO41" s="2" t="str">
        <f t="shared" si="30"/>
        <v>N.A.</v>
      </c>
      <c r="AP41" s="15">
        <f t="shared" si="30"/>
        <v>3522.5526773107422</v>
      </c>
      <c r="AQ41" s="13">
        <f t="shared" si="30"/>
        <v>5640.1716906302563</v>
      </c>
      <c r="AR41" s="14">
        <f t="shared" si="30"/>
        <v>5103.874151874129</v>
      </c>
    </row>
    <row r="42" spans="1:44" ht="15" customHeight="1" thickBot="1" x14ac:dyDescent="0.3">
      <c r="A42" s="3" t="s">
        <v>15</v>
      </c>
      <c r="B42" s="2">
        <v>606300</v>
      </c>
      <c r="C42" s="2">
        <v>2217725</v>
      </c>
      <c r="D42" s="2"/>
      <c r="E42" s="2"/>
      <c r="F42" s="2"/>
      <c r="G42" s="2">
        <v>0</v>
      </c>
      <c r="H42" s="2">
        <v>1463082</v>
      </c>
      <c r="I42" s="2"/>
      <c r="J42" s="2">
        <v>0</v>
      </c>
      <c r="K42" s="2"/>
      <c r="L42" s="1">
        <f t="shared" si="31"/>
        <v>2069382</v>
      </c>
      <c r="M42" s="13">
        <f t="shared" si="31"/>
        <v>2217725</v>
      </c>
      <c r="N42" s="14">
        <f t="shared" si="32"/>
        <v>4287107</v>
      </c>
      <c r="P42" s="3" t="s">
        <v>15</v>
      </c>
      <c r="Q42" s="2">
        <v>235</v>
      </c>
      <c r="R42" s="2">
        <v>605</v>
      </c>
      <c r="S42" s="2">
        <v>0</v>
      </c>
      <c r="T42" s="2">
        <v>0</v>
      </c>
      <c r="U42" s="2">
        <v>0</v>
      </c>
      <c r="V42" s="2">
        <v>298</v>
      </c>
      <c r="W42" s="2">
        <v>2304</v>
      </c>
      <c r="X42" s="2">
        <v>0</v>
      </c>
      <c r="Y42" s="2">
        <v>1506</v>
      </c>
      <c r="Z42" s="2">
        <v>0</v>
      </c>
      <c r="AA42" s="1">
        <f t="shared" si="33"/>
        <v>4045</v>
      </c>
      <c r="AB42" s="13">
        <f t="shared" si="33"/>
        <v>903</v>
      </c>
      <c r="AC42" s="14">
        <f t="shared" si="34"/>
        <v>4948</v>
      </c>
      <c r="AE42" s="3" t="s">
        <v>15</v>
      </c>
      <c r="AF42" s="2">
        <f t="shared" si="35"/>
        <v>2580</v>
      </c>
      <c r="AG42" s="2">
        <f t="shared" si="30"/>
        <v>3665.6611570247933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>
        <f t="shared" si="30"/>
        <v>635.01822916666663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511.59011124845489</v>
      </c>
      <c r="AQ42" s="13">
        <f t="shared" si="30"/>
        <v>2455.9523809523807</v>
      </c>
      <c r="AR42" s="14">
        <f t="shared" si="30"/>
        <v>866.4322958771221</v>
      </c>
    </row>
    <row r="43" spans="1:44" ht="15" customHeight="1" thickBot="1" x14ac:dyDescent="0.3">
      <c r="A43" s="4" t="s">
        <v>16</v>
      </c>
      <c r="B43" s="2">
        <v>274466546.00000006</v>
      </c>
      <c r="C43" s="2">
        <v>842516536</v>
      </c>
      <c r="D43" s="2">
        <v>37257625.000000015</v>
      </c>
      <c r="E43" s="2">
        <v>24718760</v>
      </c>
      <c r="F43" s="2">
        <v>10561210</v>
      </c>
      <c r="G43" s="2">
        <v>30503239.999999996</v>
      </c>
      <c r="H43" s="2">
        <v>107384912.00000001</v>
      </c>
      <c r="I43" s="2">
        <v>27722955.000000007</v>
      </c>
      <c r="J43" s="2">
        <v>0</v>
      </c>
      <c r="K43" s="2"/>
      <c r="L43" s="1">
        <f t="shared" ref="L43" si="36">B43+D43+F43+H43+J43</f>
        <v>429670293.00000006</v>
      </c>
      <c r="M43" s="13">
        <f t="shared" ref="M43" si="37">C43+E43+G43+I43+K43</f>
        <v>925461491</v>
      </c>
      <c r="N43" s="17">
        <f t="shared" ref="N43" si="38">L43+M43</f>
        <v>1355131784</v>
      </c>
      <c r="P43" s="4" t="s">
        <v>16</v>
      </c>
      <c r="Q43" s="2">
        <v>74389</v>
      </c>
      <c r="R43" s="2">
        <v>145838</v>
      </c>
      <c r="S43" s="2">
        <v>7971</v>
      </c>
      <c r="T43" s="2">
        <v>3101</v>
      </c>
      <c r="U43" s="2">
        <v>1838</v>
      </c>
      <c r="V43" s="2">
        <v>6378</v>
      </c>
      <c r="W43" s="2">
        <v>47591</v>
      </c>
      <c r="X43" s="2">
        <v>9096</v>
      </c>
      <c r="Y43" s="2">
        <v>18652</v>
      </c>
      <c r="Z43" s="2">
        <v>0</v>
      </c>
      <c r="AA43" s="1">
        <f t="shared" ref="AA43" si="39">Q43+S43+U43+W43+Y43</f>
        <v>150441</v>
      </c>
      <c r="AB43" s="13">
        <f t="shared" ref="AB43" si="40">R43+T43+V43+X43+Z43</f>
        <v>164413</v>
      </c>
      <c r="AC43" s="17">
        <f t="shared" ref="AC43" si="41">AA43+AB43</f>
        <v>314854</v>
      </c>
      <c r="AE43" s="4" t="s">
        <v>16</v>
      </c>
      <c r="AF43" s="2">
        <f t="shared" si="35"/>
        <v>3689.6119856430396</v>
      </c>
      <c r="AG43" s="2">
        <f t="shared" si="30"/>
        <v>5777.0713805729647</v>
      </c>
      <c r="AH43" s="2">
        <f t="shared" si="30"/>
        <v>4674.1469075398336</v>
      </c>
      <c r="AI43" s="2">
        <f t="shared" si="30"/>
        <v>7971.2221863914865</v>
      </c>
      <c r="AJ43" s="2">
        <f t="shared" si="30"/>
        <v>5746.0337323177364</v>
      </c>
      <c r="AK43" s="2">
        <f t="shared" si="30"/>
        <v>4782.5713389777356</v>
      </c>
      <c r="AL43" s="2">
        <f t="shared" si="30"/>
        <v>2256.4121787732979</v>
      </c>
      <c r="AM43" s="2">
        <f t="shared" si="30"/>
        <v>3047.818271767811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2856.0717689991429</v>
      </c>
      <c r="AQ43" s="13">
        <f t="shared" ref="AQ43" si="43">IFERROR(M43/AB43, "N.A.")</f>
        <v>5628.8826978401949</v>
      </c>
      <c r="AR43" s="14">
        <f t="shared" ref="AR43" si="44">IFERROR(N43/AC43, "N.A.")</f>
        <v>4304.0005335806436</v>
      </c>
    </row>
    <row r="44" spans="1:44" ht="15" customHeight="1" thickBot="1" x14ac:dyDescent="0.3">
      <c r="A44" s="5" t="s">
        <v>0</v>
      </c>
      <c r="B44" s="24">
        <f>B43+C43</f>
        <v>1116983082</v>
      </c>
      <c r="C44" s="26"/>
      <c r="D44" s="24">
        <f>D43+E43</f>
        <v>61976385.000000015</v>
      </c>
      <c r="E44" s="26"/>
      <c r="F44" s="24">
        <f>F43+G43</f>
        <v>41064450</v>
      </c>
      <c r="G44" s="26"/>
      <c r="H44" s="24">
        <f>H43+I43</f>
        <v>135107867.00000003</v>
      </c>
      <c r="I44" s="26"/>
      <c r="J44" s="24">
        <f>J43+K43</f>
        <v>0</v>
      </c>
      <c r="K44" s="26"/>
      <c r="L44" s="24">
        <f>L43+M43</f>
        <v>1355131784</v>
      </c>
      <c r="M44" s="25"/>
      <c r="N44" s="18">
        <f>B44+D44+F44+H44+J44</f>
        <v>1355131784</v>
      </c>
      <c r="P44" s="5" t="s">
        <v>0</v>
      </c>
      <c r="Q44" s="24">
        <f>Q43+R43</f>
        <v>220227</v>
      </c>
      <c r="R44" s="26"/>
      <c r="S44" s="24">
        <f>S43+T43</f>
        <v>11072</v>
      </c>
      <c r="T44" s="26"/>
      <c r="U44" s="24">
        <f>U43+V43</f>
        <v>8216</v>
      </c>
      <c r="V44" s="26"/>
      <c r="W44" s="24">
        <f>W43+X43</f>
        <v>56687</v>
      </c>
      <c r="X44" s="26"/>
      <c r="Y44" s="24">
        <f>Y43+Z43</f>
        <v>18652</v>
      </c>
      <c r="Z44" s="26"/>
      <c r="AA44" s="24">
        <f>AA43+AB43</f>
        <v>314854</v>
      </c>
      <c r="AB44" s="25"/>
      <c r="AC44" s="18">
        <f>Q44+S44+U44+W44+Y44</f>
        <v>314854</v>
      </c>
      <c r="AE44" s="5" t="s">
        <v>0</v>
      </c>
      <c r="AF44" s="27">
        <f>IFERROR(B44/Q44,"N.A.")</f>
        <v>5071.9624841640671</v>
      </c>
      <c r="AG44" s="28"/>
      <c r="AH44" s="27">
        <f>IFERROR(D44/S44,"N.A.")</f>
        <v>5597.5781250000009</v>
      </c>
      <c r="AI44" s="28"/>
      <c r="AJ44" s="27">
        <f>IFERROR(F44/U44,"N.A.")</f>
        <v>4998.1073515092503</v>
      </c>
      <c r="AK44" s="28"/>
      <c r="AL44" s="27">
        <f>IFERROR(H44/W44,"N.A.")</f>
        <v>2383.4012560198994</v>
      </c>
      <c r="AM44" s="28"/>
      <c r="AN44" s="27">
        <f>IFERROR(J44/Y44,"N.A.")</f>
        <v>0</v>
      </c>
      <c r="AO44" s="28"/>
      <c r="AP44" s="27">
        <f>IFERROR(L44/AA44,"N.A.")</f>
        <v>4304.0005335806436</v>
      </c>
      <c r="AQ44" s="28"/>
      <c r="AR44" s="16">
        <f>IFERROR(N44/AC44, "N.A.")</f>
        <v>4304.0005335806436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11621515</v>
      </c>
      <c r="C15" s="2"/>
      <c r="D15" s="2">
        <v>2019408</v>
      </c>
      <c r="E15" s="2"/>
      <c r="F15" s="2">
        <v>5759860</v>
      </c>
      <c r="G15" s="2"/>
      <c r="H15" s="2">
        <v>7462763.9999999981</v>
      </c>
      <c r="I15" s="2"/>
      <c r="J15" s="2">
        <v>0</v>
      </c>
      <c r="K15" s="2"/>
      <c r="L15" s="1">
        <f>B15+D15+F15+H15+J15</f>
        <v>26863547</v>
      </c>
      <c r="M15" s="13">
        <f>C15+E15+G15+I15+K15</f>
        <v>0</v>
      </c>
      <c r="N15" s="14">
        <f>L15+M15</f>
        <v>26863547</v>
      </c>
      <c r="P15" s="3" t="s">
        <v>12</v>
      </c>
      <c r="Q15" s="2">
        <v>3427</v>
      </c>
      <c r="R15" s="2">
        <v>0</v>
      </c>
      <c r="S15" s="2">
        <v>656</v>
      </c>
      <c r="T15" s="2">
        <v>0</v>
      </c>
      <c r="U15" s="2">
        <v>1241</v>
      </c>
      <c r="V15" s="2">
        <v>0</v>
      </c>
      <c r="W15" s="2">
        <v>4271</v>
      </c>
      <c r="X15" s="2">
        <v>0</v>
      </c>
      <c r="Y15" s="2">
        <v>357</v>
      </c>
      <c r="Z15" s="2">
        <v>0</v>
      </c>
      <c r="AA15" s="1">
        <f>Q15+S15+U15+W15+Y15</f>
        <v>9952</v>
      </c>
      <c r="AB15" s="13">
        <f>R15+T15+V15+X15+Z15</f>
        <v>0</v>
      </c>
      <c r="AC15" s="14">
        <f>AA15+AB15</f>
        <v>9952</v>
      </c>
      <c r="AE15" s="3" t="s">
        <v>12</v>
      </c>
      <c r="AF15" s="2">
        <f>IFERROR(B15/Q15, "N.A.")</f>
        <v>3391.1628246279547</v>
      </c>
      <c r="AG15" s="2" t="str">
        <f t="shared" ref="AG15:AR19" si="0">IFERROR(C15/R15, "N.A.")</f>
        <v>N.A.</v>
      </c>
      <c r="AH15" s="2">
        <f t="shared" si="0"/>
        <v>3078.3658536585367</v>
      </c>
      <c r="AI15" s="2" t="str">
        <f t="shared" si="0"/>
        <v>N.A.</v>
      </c>
      <c r="AJ15" s="2">
        <f t="shared" si="0"/>
        <v>4641.3053988718775</v>
      </c>
      <c r="AK15" s="2" t="str">
        <f t="shared" si="0"/>
        <v>N.A.</v>
      </c>
      <c r="AL15" s="2">
        <f t="shared" si="0"/>
        <v>1747.3107000702407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2699.3113946945336</v>
      </c>
      <c r="AQ15" s="13" t="str">
        <f t="shared" si="0"/>
        <v>N.A.</v>
      </c>
      <c r="AR15" s="14">
        <f t="shared" si="0"/>
        <v>2699.3113946945336</v>
      </c>
    </row>
    <row r="16" spans="1:44" ht="15" customHeight="1" thickBot="1" x14ac:dyDescent="0.3">
      <c r="A16" s="3" t="s">
        <v>13</v>
      </c>
      <c r="B16" s="2">
        <v>2721460.0000000005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2721460.0000000005</v>
      </c>
      <c r="M16" s="13">
        <f t="shared" si="1"/>
        <v>0</v>
      </c>
      <c r="N16" s="14">
        <f t="shared" ref="N16:N18" si="2">L16+M16</f>
        <v>2721460.0000000005</v>
      </c>
      <c r="P16" s="3" t="s">
        <v>13</v>
      </c>
      <c r="Q16" s="2">
        <v>1318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1318</v>
      </c>
      <c r="AB16" s="13">
        <f t="shared" si="3"/>
        <v>0</v>
      </c>
      <c r="AC16" s="14">
        <f t="shared" ref="AC16:AC18" si="4">AA16+AB16</f>
        <v>1318</v>
      </c>
      <c r="AE16" s="3" t="s">
        <v>13</v>
      </c>
      <c r="AF16" s="2">
        <f t="shared" ref="AF16:AF19" si="5">IFERROR(B16/Q16, "N.A.")</f>
        <v>2064.8406676783006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2064.8406676783006</v>
      </c>
      <c r="AQ16" s="13" t="str">
        <f t="shared" si="0"/>
        <v>N.A.</v>
      </c>
      <c r="AR16" s="14">
        <f t="shared" si="0"/>
        <v>2064.8406676783006</v>
      </c>
    </row>
    <row r="17" spans="1:44" ht="15" customHeight="1" thickBot="1" x14ac:dyDescent="0.3">
      <c r="A17" s="3" t="s">
        <v>14</v>
      </c>
      <c r="B17" s="2">
        <v>14617135.000000002</v>
      </c>
      <c r="C17" s="2">
        <v>28707720</v>
      </c>
      <c r="D17" s="2">
        <v>4065000</v>
      </c>
      <c r="E17" s="2"/>
      <c r="F17" s="2"/>
      <c r="G17" s="2">
        <v>9917100</v>
      </c>
      <c r="H17" s="2"/>
      <c r="I17" s="2">
        <v>1615530</v>
      </c>
      <c r="J17" s="2">
        <v>0</v>
      </c>
      <c r="K17" s="2"/>
      <c r="L17" s="1">
        <f t="shared" si="1"/>
        <v>18682135</v>
      </c>
      <c r="M17" s="13">
        <f t="shared" si="1"/>
        <v>40240350</v>
      </c>
      <c r="N17" s="14">
        <f t="shared" si="2"/>
        <v>58922485</v>
      </c>
      <c r="P17" s="3" t="s">
        <v>14</v>
      </c>
      <c r="Q17" s="2">
        <v>3907</v>
      </c>
      <c r="R17" s="2">
        <v>5465</v>
      </c>
      <c r="S17" s="2">
        <v>271</v>
      </c>
      <c r="T17" s="2">
        <v>0</v>
      </c>
      <c r="U17" s="2">
        <v>0</v>
      </c>
      <c r="V17" s="2">
        <v>1413</v>
      </c>
      <c r="W17" s="2">
        <v>0</v>
      </c>
      <c r="X17" s="2">
        <v>628</v>
      </c>
      <c r="Y17" s="2">
        <v>970</v>
      </c>
      <c r="Z17" s="2">
        <v>0</v>
      </c>
      <c r="AA17" s="1">
        <f t="shared" si="3"/>
        <v>5148</v>
      </c>
      <c r="AB17" s="13">
        <f t="shared" si="3"/>
        <v>7506</v>
      </c>
      <c r="AC17" s="14">
        <f t="shared" si="4"/>
        <v>12654</v>
      </c>
      <c r="AE17" s="3" t="s">
        <v>14</v>
      </c>
      <c r="AF17" s="2">
        <f t="shared" si="5"/>
        <v>3741.2682364985926</v>
      </c>
      <c r="AG17" s="2">
        <f t="shared" si="0"/>
        <v>5253.0137236962491</v>
      </c>
      <c r="AH17" s="2">
        <f t="shared" si="0"/>
        <v>15000</v>
      </c>
      <c r="AI17" s="2" t="str">
        <f t="shared" si="0"/>
        <v>N.A.</v>
      </c>
      <c r="AJ17" s="2" t="str">
        <f t="shared" si="0"/>
        <v>N.A.</v>
      </c>
      <c r="AK17" s="2">
        <f t="shared" si="0"/>
        <v>7018.4713375796182</v>
      </c>
      <c r="AL17" s="2" t="str">
        <f t="shared" si="0"/>
        <v>N.A.</v>
      </c>
      <c r="AM17" s="2">
        <f t="shared" si="0"/>
        <v>2572.5</v>
      </c>
      <c r="AN17" s="2">
        <f t="shared" si="0"/>
        <v>0</v>
      </c>
      <c r="AO17" s="2" t="str">
        <f t="shared" si="0"/>
        <v>N.A.</v>
      </c>
      <c r="AP17" s="15">
        <f t="shared" si="0"/>
        <v>3629.0083527583529</v>
      </c>
      <c r="AQ17" s="13">
        <f t="shared" si="0"/>
        <v>5361.0911270983215</v>
      </c>
      <c r="AR17" s="14">
        <f t="shared" si="0"/>
        <v>4656.4315631420895</v>
      </c>
    </row>
    <row r="18" spans="1:44" ht="15" customHeight="1" thickBot="1" x14ac:dyDescent="0.3">
      <c r="A18" s="3" t="s">
        <v>15</v>
      </c>
      <c r="B18" s="2">
        <v>2956680</v>
      </c>
      <c r="C18" s="2">
        <v>7031360</v>
      </c>
      <c r="D18" s="2">
        <v>1360219</v>
      </c>
      <c r="E18" s="2"/>
      <c r="F18" s="2"/>
      <c r="G18" s="2"/>
      <c r="H18" s="2">
        <v>864788.99999999988</v>
      </c>
      <c r="I18" s="2"/>
      <c r="J18" s="2">
        <v>0</v>
      </c>
      <c r="K18" s="2"/>
      <c r="L18" s="1">
        <f t="shared" si="1"/>
        <v>5181688</v>
      </c>
      <c r="M18" s="13">
        <f t="shared" si="1"/>
        <v>7031360</v>
      </c>
      <c r="N18" s="14">
        <f t="shared" si="2"/>
        <v>12213048</v>
      </c>
      <c r="P18" s="3" t="s">
        <v>15</v>
      </c>
      <c r="Q18" s="2">
        <v>764</v>
      </c>
      <c r="R18" s="2">
        <v>1271</v>
      </c>
      <c r="S18" s="2">
        <v>505</v>
      </c>
      <c r="T18" s="2">
        <v>0</v>
      </c>
      <c r="U18" s="2">
        <v>0</v>
      </c>
      <c r="V18" s="2">
        <v>0</v>
      </c>
      <c r="W18" s="2">
        <v>3554</v>
      </c>
      <c r="X18" s="2">
        <v>0</v>
      </c>
      <c r="Y18" s="2">
        <v>157</v>
      </c>
      <c r="Z18" s="2">
        <v>0</v>
      </c>
      <c r="AA18" s="1">
        <f t="shared" si="3"/>
        <v>4980</v>
      </c>
      <c r="AB18" s="13">
        <f t="shared" si="3"/>
        <v>1271</v>
      </c>
      <c r="AC18" s="17">
        <f t="shared" si="4"/>
        <v>6251</v>
      </c>
      <c r="AE18" s="3" t="s">
        <v>15</v>
      </c>
      <c r="AF18" s="2">
        <f t="shared" si="5"/>
        <v>3870</v>
      </c>
      <c r="AG18" s="2">
        <f t="shared" si="0"/>
        <v>5532.1479150275372</v>
      </c>
      <c r="AH18" s="2">
        <f t="shared" si="0"/>
        <v>2693.5029702970296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243.32836240855372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1040.4995983935744</v>
      </c>
      <c r="AQ18" s="13">
        <f t="shared" si="0"/>
        <v>5532.1479150275372</v>
      </c>
      <c r="AR18" s="14">
        <f t="shared" si="0"/>
        <v>1953.775075987842</v>
      </c>
    </row>
    <row r="19" spans="1:44" ht="15" customHeight="1" thickBot="1" x14ac:dyDescent="0.3">
      <c r="A19" s="4" t="s">
        <v>16</v>
      </c>
      <c r="B19" s="2">
        <v>31916790</v>
      </c>
      <c r="C19" s="2">
        <v>35739080</v>
      </c>
      <c r="D19" s="2">
        <v>7444627</v>
      </c>
      <c r="E19" s="2"/>
      <c r="F19" s="2">
        <v>5759860</v>
      </c>
      <c r="G19" s="2">
        <v>9917100</v>
      </c>
      <c r="H19" s="2">
        <v>8327553</v>
      </c>
      <c r="I19" s="2">
        <v>1615530</v>
      </c>
      <c r="J19" s="2">
        <v>0</v>
      </c>
      <c r="K19" s="2"/>
      <c r="L19" s="1">
        <f t="shared" ref="L19" si="6">B19+D19+F19+H19+J19</f>
        <v>53448830</v>
      </c>
      <c r="M19" s="13">
        <f t="shared" ref="M19" si="7">C19+E19+G19+I19+K19</f>
        <v>47271710</v>
      </c>
      <c r="N19" s="17">
        <f t="shared" ref="N19" si="8">L19+M19</f>
        <v>100720540</v>
      </c>
      <c r="P19" s="4" t="s">
        <v>16</v>
      </c>
      <c r="Q19" s="2">
        <v>9416</v>
      </c>
      <c r="R19" s="2">
        <v>6736</v>
      </c>
      <c r="S19" s="2">
        <v>1432</v>
      </c>
      <c r="T19" s="2">
        <v>0</v>
      </c>
      <c r="U19" s="2">
        <v>1241</v>
      </c>
      <c r="V19" s="2">
        <v>1413</v>
      </c>
      <c r="W19" s="2">
        <v>7825</v>
      </c>
      <c r="X19" s="2">
        <v>628</v>
      </c>
      <c r="Y19" s="2">
        <v>1484</v>
      </c>
      <c r="Z19" s="2">
        <v>0</v>
      </c>
      <c r="AA19" s="1">
        <f t="shared" ref="AA19" si="9">Q19+S19+U19+W19+Y19</f>
        <v>21398</v>
      </c>
      <c r="AB19" s="13">
        <f t="shared" ref="AB19" si="10">R19+T19+V19+X19+Z19</f>
        <v>8777</v>
      </c>
      <c r="AC19" s="14">
        <f t="shared" ref="AC19" si="11">AA19+AB19</f>
        <v>30175</v>
      </c>
      <c r="AE19" s="4" t="s">
        <v>16</v>
      </c>
      <c r="AF19" s="2">
        <f t="shared" si="5"/>
        <v>3389.6336023789295</v>
      </c>
      <c r="AG19" s="2">
        <f t="shared" si="0"/>
        <v>5305.6828978622325</v>
      </c>
      <c r="AH19" s="2">
        <f t="shared" si="0"/>
        <v>5198.76187150838</v>
      </c>
      <c r="AI19" s="2" t="str">
        <f t="shared" si="0"/>
        <v>N.A.</v>
      </c>
      <c r="AJ19" s="2">
        <f t="shared" si="0"/>
        <v>4641.3053988718775</v>
      </c>
      <c r="AK19" s="2">
        <f t="shared" si="0"/>
        <v>7018.4713375796182</v>
      </c>
      <c r="AL19" s="2">
        <f t="shared" si="0"/>
        <v>1064.2240255591055</v>
      </c>
      <c r="AM19" s="2">
        <f t="shared" si="0"/>
        <v>2572.5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2497.8423217123095</v>
      </c>
      <c r="AQ19" s="13">
        <f t="shared" ref="AQ19" si="13">IFERROR(M19/AB19, "N.A.")</f>
        <v>5385.8619118149709</v>
      </c>
      <c r="AR19" s="14">
        <f t="shared" ref="AR19" si="14">IFERROR(N19/AC19, "N.A.")</f>
        <v>3337.8803645401822</v>
      </c>
    </row>
    <row r="20" spans="1:44" ht="15" customHeight="1" thickBot="1" x14ac:dyDescent="0.3">
      <c r="A20" s="5" t="s">
        <v>0</v>
      </c>
      <c r="B20" s="24">
        <f>B19+C19</f>
        <v>67655870</v>
      </c>
      <c r="C20" s="26"/>
      <c r="D20" s="24">
        <f>D19+E19</f>
        <v>7444627</v>
      </c>
      <c r="E20" s="26"/>
      <c r="F20" s="24">
        <f>F19+G19</f>
        <v>15676960</v>
      </c>
      <c r="G20" s="26"/>
      <c r="H20" s="24">
        <f>H19+I19</f>
        <v>9943083</v>
      </c>
      <c r="I20" s="26"/>
      <c r="J20" s="24">
        <f>J19+K19</f>
        <v>0</v>
      </c>
      <c r="K20" s="26"/>
      <c r="L20" s="24">
        <f>L19+M19</f>
        <v>100720540</v>
      </c>
      <c r="M20" s="25"/>
      <c r="N20" s="18">
        <f>B20+D20+F20+H20+J20</f>
        <v>100720540</v>
      </c>
      <c r="P20" s="5" t="s">
        <v>0</v>
      </c>
      <c r="Q20" s="24">
        <f>Q19+R19</f>
        <v>16152</v>
      </c>
      <c r="R20" s="26"/>
      <c r="S20" s="24">
        <f>S19+T19</f>
        <v>1432</v>
      </c>
      <c r="T20" s="26"/>
      <c r="U20" s="24">
        <f>U19+V19</f>
        <v>2654</v>
      </c>
      <c r="V20" s="26"/>
      <c r="W20" s="24">
        <f>W19+X19</f>
        <v>8453</v>
      </c>
      <c r="X20" s="26"/>
      <c r="Y20" s="24">
        <f>Y19+Z19</f>
        <v>1484</v>
      </c>
      <c r="Z20" s="26"/>
      <c r="AA20" s="24">
        <f>AA19+AB19</f>
        <v>30175</v>
      </c>
      <c r="AB20" s="26"/>
      <c r="AC20" s="19">
        <f>Q20+S20+U20+W20+Y20</f>
        <v>30175</v>
      </c>
      <c r="AE20" s="5" t="s">
        <v>0</v>
      </c>
      <c r="AF20" s="27">
        <f>IFERROR(B20/Q20,"N.A.")</f>
        <v>4188.6992322932147</v>
      </c>
      <c r="AG20" s="28"/>
      <c r="AH20" s="27">
        <f>IFERROR(D20/S20,"N.A.")</f>
        <v>5198.76187150838</v>
      </c>
      <c r="AI20" s="28"/>
      <c r="AJ20" s="27">
        <f>IFERROR(F20/U20,"N.A.")</f>
        <v>5906.9178598342123</v>
      </c>
      <c r="AK20" s="28"/>
      <c r="AL20" s="27">
        <f>IFERROR(H20/W20,"N.A.")</f>
        <v>1176.278599313853</v>
      </c>
      <c r="AM20" s="28"/>
      <c r="AN20" s="27">
        <f>IFERROR(J20/Y20,"N.A.")</f>
        <v>0</v>
      </c>
      <c r="AO20" s="28"/>
      <c r="AP20" s="27">
        <f>IFERROR(L20/AA20,"N.A.")</f>
        <v>3337.8803645401822</v>
      </c>
      <c r="AQ20" s="28"/>
      <c r="AR20" s="16">
        <f>IFERROR(N20/AC20, "N.A.")</f>
        <v>3337.8803645401822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10650290</v>
      </c>
      <c r="C27" s="2"/>
      <c r="D27" s="2">
        <v>2019408</v>
      </c>
      <c r="E27" s="2"/>
      <c r="F27" s="2">
        <v>5759860</v>
      </c>
      <c r="G27" s="2"/>
      <c r="H27" s="2">
        <v>5396307.9999999991</v>
      </c>
      <c r="I27" s="2"/>
      <c r="J27" s="2"/>
      <c r="K27" s="2"/>
      <c r="L27" s="1">
        <f>B27+D27+F27+H27+J27</f>
        <v>23825866</v>
      </c>
      <c r="M27" s="13">
        <f>C27+E27+G27+I27+K27</f>
        <v>0</v>
      </c>
      <c r="N27" s="14">
        <f>L27+M27</f>
        <v>23825866</v>
      </c>
      <c r="P27" s="3" t="s">
        <v>12</v>
      </c>
      <c r="Q27" s="2">
        <v>2657</v>
      </c>
      <c r="R27" s="2">
        <v>0</v>
      </c>
      <c r="S27" s="2">
        <v>656</v>
      </c>
      <c r="T27" s="2">
        <v>0</v>
      </c>
      <c r="U27" s="2">
        <v>1241</v>
      </c>
      <c r="V27" s="2">
        <v>0</v>
      </c>
      <c r="W27" s="2">
        <v>2183</v>
      </c>
      <c r="X27" s="2">
        <v>0</v>
      </c>
      <c r="Y27" s="2">
        <v>0</v>
      </c>
      <c r="Z27" s="2">
        <v>0</v>
      </c>
      <c r="AA27" s="1">
        <f>Q27+S27+U27+W27+Y27</f>
        <v>6737</v>
      </c>
      <c r="AB27" s="13">
        <f>R27+T27+V27+X27+Z27</f>
        <v>0</v>
      </c>
      <c r="AC27" s="14">
        <f>AA27+AB27</f>
        <v>6737</v>
      </c>
      <c r="AE27" s="3" t="s">
        <v>12</v>
      </c>
      <c r="AF27" s="2">
        <f>IFERROR(B27/Q27, "N.A.")</f>
        <v>4008.3891607075648</v>
      </c>
      <c r="AG27" s="2" t="str">
        <f t="shared" ref="AG27:AR31" si="15">IFERROR(C27/R27, "N.A.")</f>
        <v>N.A.</v>
      </c>
      <c r="AH27" s="2">
        <f t="shared" si="15"/>
        <v>3078.3658536585367</v>
      </c>
      <c r="AI27" s="2" t="str">
        <f t="shared" si="15"/>
        <v>N.A.</v>
      </c>
      <c r="AJ27" s="2">
        <f t="shared" si="15"/>
        <v>4641.3053988718775</v>
      </c>
      <c r="AK27" s="2" t="str">
        <f t="shared" si="15"/>
        <v>N.A.</v>
      </c>
      <c r="AL27" s="2">
        <f t="shared" si="15"/>
        <v>2471.9688502061381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3536.5690960368115</v>
      </c>
      <c r="AQ27" s="13" t="str">
        <f t="shared" si="15"/>
        <v>N.A.</v>
      </c>
      <c r="AR27" s="14">
        <f t="shared" si="15"/>
        <v>3536.5690960368115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10493800</v>
      </c>
      <c r="C29" s="2">
        <v>19611920</v>
      </c>
      <c r="D29" s="2">
        <v>4065000</v>
      </c>
      <c r="E29" s="2"/>
      <c r="F29" s="2"/>
      <c r="G29" s="2">
        <v>9917100</v>
      </c>
      <c r="H29" s="2"/>
      <c r="I29" s="2"/>
      <c r="J29" s="2">
        <v>0</v>
      </c>
      <c r="K29" s="2"/>
      <c r="L29" s="1">
        <f t="shared" si="16"/>
        <v>14558800</v>
      </c>
      <c r="M29" s="13">
        <f t="shared" si="16"/>
        <v>29529020</v>
      </c>
      <c r="N29" s="14">
        <f t="shared" si="17"/>
        <v>44087820</v>
      </c>
      <c r="P29" s="3" t="s">
        <v>14</v>
      </c>
      <c r="Q29" s="2">
        <v>2694</v>
      </c>
      <c r="R29" s="2">
        <v>3424</v>
      </c>
      <c r="S29" s="2">
        <v>271</v>
      </c>
      <c r="T29" s="2">
        <v>0</v>
      </c>
      <c r="U29" s="2">
        <v>0</v>
      </c>
      <c r="V29" s="2">
        <v>1413</v>
      </c>
      <c r="W29" s="2">
        <v>0</v>
      </c>
      <c r="X29" s="2">
        <v>0</v>
      </c>
      <c r="Y29" s="2">
        <v>499</v>
      </c>
      <c r="Z29" s="2">
        <v>0</v>
      </c>
      <c r="AA29" s="1">
        <f t="shared" si="18"/>
        <v>3464</v>
      </c>
      <c r="AB29" s="13">
        <f t="shared" si="18"/>
        <v>4837</v>
      </c>
      <c r="AC29" s="14">
        <f t="shared" si="19"/>
        <v>8301</v>
      </c>
      <c r="AE29" s="3" t="s">
        <v>14</v>
      </c>
      <c r="AF29" s="2">
        <f t="shared" si="20"/>
        <v>3895.2487008166295</v>
      </c>
      <c r="AG29" s="2">
        <f t="shared" si="15"/>
        <v>5727.7803738317753</v>
      </c>
      <c r="AH29" s="2">
        <f t="shared" si="15"/>
        <v>15000</v>
      </c>
      <c r="AI29" s="2" t="str">
        <f t="shared" si="15"/>
        <v>N.A.</v>
      </c>
      <c r="AJ29" s="2" t="str">
        <f t="shared" si="15"/>
        <v>N.A.</v>
      </c>
      <c r="AK29" s="2">
        <f t="shared" si="15"/>
        <v>7018.4713375796182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4202.8868360277138</v>
      </c>
      <c r="AQ29" s="13">
        <f t="shared" si="15"/>
        <v>6104.8211701467853</v>
      </c>
      <c r="AR29" s="14">
        <f t="shared" si="15"/>
        <v>5311.1456451029999</v>
      </c>
    </row>
    <row r="30" spans="1:44" ht="15" customHeight="1" thickBot="1" x14ac:dyDescent="0.3">
      <c r="A30" s="3" t="s">
        <v>15</v>
      </c>
      <c r="B30" s="2">
        <v>2956680</v>
      </c>
      <c r="C30" s="2">
        <v>5827359.9999999991</v>
      </c>
      <c r="D30" s="2">
        <v>1360219</v>
      </c>
      <c r="E30" s="2"/>
      <c r="F30" s="2"/>
      <c r="G30" s="2"/>
      <c r="H30" s="2">
        <v>864788.99999999988</v>
      </c>
      <c r="I30" s="2"/>
      <c r="J30" s="2">
        <v>0</v>
      </c>
      <c r="K30" s="2"/>
      <c r="L30" s="1">
        <f t="shared" si="16"/>
        <v>5181688</v>
      </c>
      <c r="M30" s="13">
        <f t="shared" si="16"/>
        <v>5827359.9999999991</v>
      </c>
      <c r="N30" s="14">
        <f t="shared" si="17"/>
        <v>11009048</v>
      </c>
      <c r="P30" s="3" t="s">
        <v>15</v>
      </c>
      <c r="Q30" s="2">
        <v>764</v>
      </c>
      <c r="R30" s="2">
        <v>871</v>
      </c>
      <c r="S30" s="2">
        <v>505</v>
      </c>
      <c r="T30" s="2">
        <v>0</v>
      </c>
      <c r="U30" s="2">
        <v>0</v>
      </c>
      <c r="V30" s="2">
        <v>0</v>
      </c>
      <c r="W30" s="2">
        <v>3554</v>
      </c>
      <c r="X30" s="2">
        <v>0</v>
      </c>
      <c r="Y30" s="2">
        <v>157</v>
      </c>
      <c r="Z30" s="2">
        <v>0</v>
      </c>
      <c r="AA30" s="1">
        <f t="shared" si="18"/>
        <v>4980</v>
      </c>
      <c r="AB30" s="13">
        <f t="shared" si="18"/>
        <v>871</v>
      </c>
      <c r="AC30" s="17">
        <f t="shared" si="19"/>
        <v>5851</v>
      </c>
      <c r="AE30" s="3" t="s">
        <v>15</v>
      </c>
      <c r="AF30" s="2">
        <f t="shared" si="20"/>
        <v>3870</v>
      </c>
      <c r="AG30" s="2">
        <f t="shared" si="15"/>
        <v>6690.4247990815147</v>
      </c>
      <c r="AH30" s="2">
        <f t="shared" si="15"/>
        <v>2693.5029702970296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243.32836240855372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1040.4995983935744</v>
      </c>
      <c r="AQ30" s="13">
        <f t="shared" si="15"/>
        <v>6690.4247990815147</v>
      </c>
      <c r="AR30" s="14">
        <f t="shared" si="15"/>
        <v>1881.5669116390361</v>
      </c>
    </row>
    <row r="31" spans="1:44" ht="15" customHeight="1" thickBot="1" x14ac:dyDescent="0.3">
      <c r="A31" s="4" t="s">
        <v>16</v>
      </c>
      <c r="B31" s="2">
        <v>24100770</v>
      </c>
      <c r="C31" s="2">
        <v>25439279.999999996</v>
      </c>
      <c r="D31" s="2">
        <v>7444627</v>
      </c>
      <c r="E31" s="2"/>
      <c r="F31" s="2">
        <v>5759860</v>
      </c>
      <c r="G31" s="2">
        <v>9917100</v>
      </c>
      <c r="H31" s="2">
        <v>6261096.9999999991</v>
      </c>
      <c r="I31" s="2"/>
      <c r="J31" s="2">
        <v>0</v>
      </c>
      <c r="K31" s="2"/>
      <c r="L31" s="1">
        <f t="shared" ref="L31" si="21">B31+D31+F31+H31+J31</f>
        <v>43566354</v>
      </c>
      <c r="M31" s="13">
        <f t="shared" ref="M31" si="22">C31+E31+G31+I31+K31</f>
        <v>35356380</v>
      </c>
      <c r="N31" s="17">
        <f t="shared" ref="N31" si="23">L31+M31</f>
        <v>78922734</v>
      </c>
      <c r="P31" s="4" t="s">
        <v>16</v>
      </c>
      <c r="Q31" s="2">
        <v>6115</v>
      </c>
      <c r="R31" s="2">
        <v>4295</v>
      </c>
      <c r="S31" s="2">
        <v>1432</v>
      </c>
      <c r="T31" s="2">
        <v>0</v>
      </c>
      <c r="U31" s="2">
        <v>1241</v>
      </c>
      <c r="V31" s="2">
        <v>1413</v>
      </c>
      <c r="W31" s="2">
        <v>5737</v>
      </c>
      <c r="X31" s="2">
        <v>0</v>
      </c>
      <c r="Y31" s="2">
        <v>656</v>
      </c>
      <c r="Z31" s="2">
        <v>0</v>
      </c>
      <c r="AA31" s="1">
        <f t="shared" ref="AA31" si="24">Q31+S31+U31+W31+Y31</f>
        <v>15181</v>
      </c>
      <c r="AB31" s="13">
        <f t="shared" ref="AB31" si="25">R31+T31+V31+X31+Z31</f>
        <v>5708</v>
      </c>
      <c r="AC31" s="14">
        <f t="shared" ref="AC31" si="26">AA31+AB31</f>
        <v>20889</v>
      </c>
      <c r="AE31" s="4" t="s">
        <v>16</v>
      </c>
      <c r="AF31" s="2">
        <f t="shared" si="20"/>
        <v>3941.2542927228128</v>
      </c>
      <c r="AG31" s="2">
        <f t="shared" si="15"/>
        <v>5922.9988358556457</v>
      </c>
      <c r="AH31" s="2">
        <f t="shared" si="15"/>
        <v>5198.76187150838</v>
      </c>
      <c r="AI31" s="2" t="str">
        <f t="shared" si="15"/>
        <v>N.A.</v>
      </c>
      <c r="AJ31" s="2">
        <f t="shared" si="15"/>
        <v>4641.3053988718775</v>
      </c>
      <c r="AK31" s="2">
        <f t="shared" si="15"/>
        <v>7018.4713375796182</v>
      </c>
      <c r="AL31" s="2">
        <f t="shared" si="15"/>
        <v>1091.3538434721979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2869.7947434292864</v>
      </c>
      <c r="AQ31" s="13">
        <f t="shared" ref="AQ31" si="28">IFERROR(M31/AB31, "N.A.")</f>
        <v>6194.1800981079186</v>
      </c>
      <c r="AR31" s="14">
        <f t="shared" ref="AR31" si="29">IFERROR(N31/AC31, "N.A.")</f>
        <v>3778.1958925750396</v>
      </c>
    </row>
    <row r="32" spans="1:44" ht="15" customHeight="1" thickBot="1" x14ac:dyDescent="0.3">
      <c r="A32" s="5" t="s">
        <v>0</v>
      </c>
      <c r="B32" s="24">
        <f>B31+C31</f>
        <v>49540050</v>
      </c>
      <c r="C32" s="26"/>
      <c r="D32" s="24">
        <f>D31+E31</f>
        <v>7444627</v>
      </c>
      <c r="E32" s="26"/>
      <c r="F32" s="24">
        <f>F31+G31</f>
        <v>15676960</v>
      </c>
      <c r="G32" s="26"/>
      <c r="H32" s="24">
        <f>H31+I31</f>
        <v>6261096.9999999991</v>
      </c>
      <c r="I32" s="26"/>
      <c r="J32" s="24">
        <f>J31+K31</f>
        <v>0</v>
      </c>
      <c r="K32" s="26"/>
      <c r="L32" s="24">
        <f>L31+M31</f>
        <v>78922734</v>
      </c>
      <c r="M32" s="25"/>
      <c r="N32" s="18">
        <f>B32+D32+F32+H32+J32</f>
        <v>78922734</v>
      </c>
      <c r="P32" s="5" t="s">
        <v>0</v>
      </c>
      <c r="Q32" s="24">
        <f>Q31+R31</f>
        <v>10410</v>
      </c>
      <c r="R32" s="26"/>
      <c r="S32" s="24">
        <f>S31+T31</f>
        <v>1432</v>
      </c>
      <c r="T32" s="26"/>
      <c r="U32" s="24">
        <f>U31+V31</f>
        <v>2654</v>
      </c>
      <c r="V32" s="26"/>
      <c r="W32" s="24">
        <f>W31+X31</f>
        <v>5737</v>
      </c>
      <c r="X32" s="26"/>
      <c r="Y32" s="24">
        <f>Y31+Z31</f>
        <v>656</v>
      </c>
      <c r="Z32" s="26"/>
      <c r="AA32" s="24">
        <f>AA31+AB31</f>
        <v>20889</v>
      </c>
      <c r="AB32" s="26"/>
      <c r="AC32" s="19">
        <f>Q32+S32+U32+W32+Y32</f>
        <v>20889</v>
      </c>
      <c r="AE32" s="5" t="s">
        <v>0</v>
      </c>
      <c r="AF32" s="27">
        <f>IFERROR(B32/Q32,"N.A.")</f>
        <v>4758.890489913545</v>
      </c>
      <c r="AG32" s="28"/>
      <c r="AH32" s="27">
        <f>IFERROR(D32/S32,"N.A.")</f>
        <v>5198.76187150838</v>
      </c>
      <c r="AI32" s="28"/>
      <c r="AJ32" s="27">
        <f>IFERROR(F32/U32,"N.A.")</f>
        <v>5906.9178598342123</v>
      </c>
      <c r="AK32" s="28"/>
      <c r="AL32" s="27">
        <f>IFERROR(H32/W32,"N.A.")</f>
        <v>1091.3538434721979</v>
      </c>
      <c r="AM32" s="28"/>
      <c r="AN32" s="27">
        <f>IFERROR(J32/Y32,"N.A.")</f>
        <v>0</v>
      </c>
      <c r="AO32" s="28"/>
      <c r="AP32" s="27">
        <f>IFERROR(L32/AA32,"N.A.")</f>
        <v>3778.1958925750396</v>
      </c>
      <c r="AQ32" s="28"/>
      <c r="AR32" s="16">
        <f>IFERROR(N32/AC32, "N.A.")</f>
        <v>3778.1958925750396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971224.99999999988</v>
      </c>
      <c r="C39" s="2"/>
      <c r="D39" s="2"/>
      <c r="E39" s="2"/>
      <c r="F39" s="2"/>
      <c r="G39" s="2"/>
      <c r="H39" s="2">
        <v>2066456.0000000002</v>
      </c>
      <c r="I39" s="2"/>
      <c r="J39" s="2">
        <v>0</v>
      </c>
      <c r="K39" s="2"/>
      <c r="L39" s="1">
        <f>B39+D39+F39+H39+J39</f>
        <v>3037681</v>
      </c>
      <c r="M39" s="13">
        <f>C39+E39+G39+I39+K39</f>
        <v>0</v>
      </c>
      <c r="N39" s="14">
        <f>L39+M39</f>
        <v>3037681</v>
      </c>
      <c r="P39" s="3" t="s">
        <v>12</v>
      </c>
      <c r="Q39" s="2">
        <v>770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2088</v>
      </c>
      <c r="X39" s="2">
        <v>0</v>
      </c>
      <c r="Y39" s="2">
        <v>357</v>
      </c>
      <c r="Z39" s="2">
        <v>0</v>
      </c>
      <c r="AA39" s="1">
        <f>Q39+S39+U39+W39+Y39</f>
        <v>3215</v>
      </c>
      <c r="AB39" s="13">
        <f>R39+T39+V39+X39+Z39</f>
        <v>0</v>
      </c>
      <c r="AC39" s="14">
        <f>AA39+AB39</f>
        <v>3215</v>
      </c>
      <c r="AE39" s="3" t="s">
        <v>12</v>
      </c>
      <c r="AF39" s="2">
        <f>IFERROR(B39/Q39, "N.A.")</f>
        <v>1261.3311688311687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989.68199233716484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944.84634525660965</v>
      </c>
      <c r="AQ39" s="13" t="str">
        <f t="shared" si="30"/>
        <v>N.A.</v>
      </c>
      <c r="AR39" s="14">
        <f t="shared" si="30"/>
        <v>944.84634525660965</v>
      </c>
    </row>
    <row r="40" spans="1:44" ht="15" customHeight="1" thickBot="1" x14ac:dyDescent="0.3">
      <c r="A40" s="3" t="s">
        <v>13</v>
      </c>
      <c r="B40" s="2">
        <v>2721460.0000000005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2721460.0000000005</v>
      </c>
      <c r="M40" s="13">
        <f t="shared" si="31"/>
        <v>0</v>
      </c>
      <c r="N40" s="14">
        <f t="shared" ref="N40:N42" si="32">L40+M40</f>
        <v>2721460.0000000005</v>
      </c>
      <c r="P40" s="3" t="s">
        <v>13</v>
      </c>
      <c r="Q40" s="2">
        <v>1318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1318</v>
      </c>
      <c r="AB40" s="13">
        <f t="shared" si="33"/>
        <v>0</v>
      </c>
      <c r="AC40" s="14">
        <f t="shared" ref="AC40:AC42" si="34">AA40+AB40</f>
        <v>1318</v>
      </c>
      <c r="AE40" s="3" t="s">
        <v>13</v>
      </c>
      <c r="AF40" s="2">
        <f t="shared" ref="AF40:AF43" si="35">IFERROR(B40/Q40, "N.A.")</f>
        <v>2064.8406676783006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2064.8406676783006</v>
      </c>
      <c r="AQ40" s="13" t="str">
        <f t="shared" si="30"/>
        <v>N.A.</v>
      </c>
      <c r="AR40" s="14">
        <f t="shared" si="30"/>
        <v>2064.8406676783006</v>
      </c>
    </row>
    <row r="41" spans="1:44" ht="15" customHeight="1" thickBot="1" x14ac:dyDescent="0.3">
      <c r="A41" s="3" t="s">
        <v>14</v>
      </c>
      <c r="B41" s="2">
        <v>4123334.9999999991</v>
      </c>
      <c r="C41" s="2">
        <v>9095800</v>
      </c>
      <c r="D41" s="2"/>
      <c r="E41" s="2"/>
      <c r="F41" s="2"/>
      <c r="G41" s="2"/>
      <c r="H41" s="2"/>
      <c r="I41" s="2">
        <v>1615530</v>
      </c>
      <c r="J41" s="2">
        <v>0</v>
      </c>
      <c r="K41" s="2"/>
      <c r="L41" s="1">
        <f t="shared" si="31"/>
        <v>4123334.9999999991</v>
      </c>
      <c r="M41" s="13">
        <f t="shared" si="31"/>
        <v>10711330</v>
      </c>
      <c r="N41" s="14">
        <f t="shared" si="32"/>
        <v>14834665</v>
      </c>
      <c r="P41" s="3" t="s">
        <v>14</v>
      </c>
      <c r="Q41" s="2">
        <v>1213</v>
      </c>
      <c r="R41" s="2">
        <v>2041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628</v>
      </c>
      <c r="Y41" s="2">
        <v>471</v>
      </c>
      <c r="Z41" s="2">
        <v>0</v>
      </c>
      <c r="AA41" s="1">
        <f t="shared" si="33"/>
        <v>1684</v>
      </c>
      <c r="AB41" s="13">
        <f t="shared" si="33"/>
        <v>2669</v>
      </c>
      <c r="AC41" s="14">
        <f t="shared" si="34"/>
        <v>4353</v>
      </c>
      <c r="AE41" s="3" t="s">
        <v>14</v>
      </c>
      <c r="AF41" s="2">
        <f t="shared" si="35"/>
        <v>3399.286892003297</v>
      </c>
      <c r="AG41" s="2">
        <f t="shared" si="30"/>
        <v>4456.5409113179812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2572.5</v>
      </c>
      <c r="AN41" s="2">
        <f t="shared" si="30"/>
        <v>0</v>
      </c>
      <c r="AO41" s="2" t="str">
        <f t="shared" si="30"/>
        <v>N.A.</v>
      </c>
      <c r="AP41" s="15">
        <f t="shared" si="30"/>
        <v>2448.5362232779094</v>
      </c>
      <c r="AQ41" s="13">
        <f t="shared" si="30"/>
        <v>4013.2371674784563</v>
      </c>
      <c r="AR41" s="14">
        <f t="shared" si="30"/>
        <v>3407.9175281415114</v>
      </c>
    </row>
    <row r="42" spans="1:44" ht="15" customHeight="1" thickBot="1" x14ac:dyDescent="0.3">
      <c r="A42" s="3" t="s">
        <v>15</v>
      </c>
      <c r="B42" s="2"/>
      <c r="C42" s="2">
        <v>1204000</v>
      </c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1204000</v>
      </c>
      <c r="N42" s="14">
        <f t="shared" si="32"/>
        <v>1204000</v>
      </c>
      <c r="P42" s="3" t="s">
        <v>15</v>
      </c>
      <c r="Q42" s="2">
        <v>0</v>
      </c>
      <c r="R42" s="2">
        <v>400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400</v>
      </c>
      <c r="AC42" s="14">
        <f t="shared" si="34"/>
        <v>400</v>
      </c>
      <c r="AE42" s="3" t="s">
        <v>15</v>
      </c>
      <c r="AF42" s="2" t="str">
        <f t="shared" si="35"/>
        <v>N.A.</v>
      </c>
      <c r="AG42" s="2">
        <f t="shared" si="30"/>
        <v>3010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3010</v>
      </c>
      <c r="AR42" s="14">
        <f t="shared" si="30"/>
        <v>3010</v>
      </c>
    </row>
    <row r="43" spans="1:44" ht="15" customHeight="1" thickBot="1" x14ac:dyDescent="0.3">
      <c r="A43" s="4" t="s">
        <v>16</v>
      </c>
      <c r="B43" s="2">
        <v>7816020</v>
      </c>
      <c r="C43" s="2">
        <v>10299799.999999998</v>
      </c>
      <c r="D43" s="2"/>
      <c r="E43" s="2"/>
      <c r="F43" s="2"/>
      <c r="G43" s="2"/>
      <c r="H43" s="2">
        <v>2066456.0000000002</v>
      </c>
      <c r="I43" s="2">
        <v>1615530</v>
      </c>
      <c r="J43" s="2">
        <v>0</v>
      </c>
      <c r="K43" s="2"/>
      <c r="L43" s="1">
        <f t="shared" ref="L43" si="36">B43+D43+F43+H43+J43</f>
        <v>9882476</v>
      </c>
      <c r="M43" s="13">
        <f t="shared" ref="M43" si="37">C43+E43+G43+I43+K43</f>
        <v>11915329.999999998</v>
      </c>
      <c r="N43" s="17">
        <f t="shared" ref="N43" si="38">L43+M43</f>
        <v>21797806</v>
      </c>
      <c r="P43" s="4" t="s">
        <v>16</v>
      </c>
      <c r="Q43" s="2">
        <v>3301</v>
      </c>
      <c r="R43" s="2">
        <v>2441</v>
      </c>
      <c r="S43" s="2">
        <v>0</v>
      </c>
      <c r="T43" s="2">
        <v>0</v>
      </c>
      <c r="U43" s="2">
        <v>0</v>
      </c>
      <c r="V43" s="2">
        <v>0</v>
      </c>
      <c r="W43" s="2">
        <v>2088</v>
      </c>
      <c r="X43" s="2">
        <v>628</v>
      </c>
      <c r="Y43" s="2">
        <v>828</v>
      </c>
      <c r="Z43" s="2">
        <v>0</v>
      </c>
      <c r="AA43" s="1">
        <f t="shared" ref="AA43" si="39">Q43+S43+U43+W43+Y43</f>
        <v>6217</v>
      </c>
      <c r="AB43" s="13">
        <f t="shared" ref="AB43" si="40">R43+T43+V43+X43+Z43</f>
        <v>3069</v>
      </c>
      <c r="AC43" s="17">
        <f t="shared" ref="AC43" si="41">AA43+AB43</f>
        <v>9286</v>
      </c>
      <c r="AE43" s="4" t="s">
        <v>16</v>
      </c>
      <c r="AF43" s="2">
        <f t="shared" si="35"/>
        <v>2367.7734019993941</v>
      </c>
      <c r="AG43" s="2">
        <f t="shared" si="30"/>
        <v>4219.5002048340839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989.68199233716484</v>
      </c>
      <c r="AM43" s="2">
        <f t="shared" si="30"/>
        <v>2572.5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1589.5891909281004</v>
      </c>
      <c r="AQ43" s="13">
        <f t="shared" ref="AQ43" si="43">IFERROR(M43/AB43, "N.A.")</f>
        <v>3882.4796350602796</v>
      </c>
      <c r="AR43" s="14">
        <f t="shared" ref="AR43" si="44">IFERROR(N43/AC43, "N.A.")</f>
        <v>2347.3838035752747</v>
      </c>
    </row>
    <row r="44" spans="1:44" ht="15" customHeight="1" thickBot="1" x14ac:dyDescent="0.3">
      <c r="A44" s="5" t="s">
        <v>0</v>
      </c>
      <c r="B44" s="24">
        <f>B43+C43</f>
        <v>18115820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3681986</v>
      </c>
      <c r="I44" s="26"/>
      <c r="J44" s="24">
        <f>J43+K43</f>
        <v>0</v>
      </c>
      <c r="K44" s="26"/>
      <c r="L44" s="24">
        <f>L43+M43</f>
        <v>21797806</v>
      </c>
      <c r="M44" s="25"/>
      <c r="N44" s="18">
        <f>B44+D44+F44+H44+J44</f>
        <v>21797806</v>
      </c>
      <c r="P44" s="5" t="s">
        <v>0</v>
      </c>
      <c r="Q44" s="24">
        <f>Q43+R43</f>
        <v>5742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2716</v>
      </c>
      <c r="X44" s="26"/>
      <c r="Y44" s="24">
        <f>Y43+Z43</f>
        <v>828</v>
      </c>
      <c r="Z44" s="26"/>
      <c r="AA44" s="24">
        <f>AA43+AB43</f>
        <v>9286</v>
      </c>
      <c r="AB44" s="25"/>
      <c r="AC44" s="18">
        <f>Q44+S44+U44+W44+Y44</f>
        <v>9286</v>
      </c>
      <c r="AE44" s="5" t="s">
        <v>0</v>
      </c>
      <c r="AF44" s="27">
        <f>IFERROR(B44/Q44,"N.A.")</f>
        <v>3154.9669104841519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1355.6649484536083</v>
      </c>
      <c r="AM44" s="28"/>
      <c r="AN44" s="27">
        <f>IFERROR(J44/Y44,"N.A.")</f>
        <v>0</v>
      </c>
      <c r="AO44" s="28"/>
      <c r="AP44" s="27">
        <f>IFERROR(L44/AA44,"N.A.")</f>
        <v>2347.3838035752747</v>
      </c>
      <c r="AQ44" s="28"/>
      <c r="AR44" s="16">
        <f>IFERROR(N44/AC44, "N.A.")</f>
        <v>2347.3838035752747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6060270</v>
      </c>
      <c r="C15" s="2"/>
      <c r="D15" s="2">
        <v>1584980</v>
      </c>
      <c r="E15" s="2"/>
      <c r="F15" s="2">
        <v>599850</v>
      </c>
      <c r="G15" s="2"/>
      <c r="H15" s="2">
        <v>8064210.0000000019</v>
      </c>
      <c r="I15" s="2"/>
      <c r="J15" s="2"/>
      <c r="K15" s="2"/>
      <c r="L15" s="1">
        <f>B15+D15+F15+H15+J15</f>
        <v>16309310.000000002</v>
      </c>
      <c r="M15" s="13">
        <f>C15+E15+G15+I15+K15</f>
        <v>0</v>
      </c>
      <c r="N15" s="14">
        <f>L15+M15</f>
        <v>16309310.000000002</v>
      </c>
      <c r="P15" s="3" t="s">
        <v>12</v>
      </c>
      <c r="Q15" s="2">
        <v>1341</v>
      </c>
      <c r="R15" s="2">
        <v>0</v>
      </c>
      <c r="S15" s="2">
        <v>571</v>
      </c>
      <c r="T15" s="2">
        <v>0</v>
      </c>
      <c r="U15" s="2">
        <v>155</v>
      </c>
      <c r="V15" s="2">
        <v>0</v>
      </c>
      <c r="W15" s="2">
        <v>1450</v>
      </c>
      <c r="X15" s="2">
        <v>0</v>
      </c>
      <c r="Y15" s="2">
        <v>0</v>
      </c>
      <c r="Z15" s="2">
        <v>0</v>
      </c>
      <c r="AA15" s="1">
        <f>Q15+S15+U15+W15+Y15</f>
        <v>3517</v>
      </c>
      <c r="AB15" s="13">
        <f>R15+T15+V15+X15+Z15</f>
        <v>0</v>
      </c>
      <c r="AC15" s="14">
        <f>AA15+AB15</f>
        <v>3517</v>
      </c>
      <c r="AE15" s="3" t="s">
        <v>12</v>
      </c>
      <c r="AF15" s="2">
        <f>IFERROR(B15/Q15, "N.A.")</f>
        <v>4519.2170022371365</v>
      </c>
      <c r="AG15" s="2" t="str">
        <f t="shared" ref="AG15:AR19" si="0">IFERROR(C15/R15, "N.A.")</f>
        <v>N.A.</v>
      </c>
      <c r="AH15" s="2">
        <f t="shared" si="0"/>
        <v>2775.7968476357269</v>
      </c>
      <c r="AI15" s="2" t="str">
        <f t="shared" si="0"/>
        <v>N.A.</v>
      </c>
      <c r="AJ15" s="2">
        <f t="shared" si="0"/>
        <v>3870</v>
      </c>
      <c r="AK15" s="2" t="str">
        <f t="shared" si="0"/>
        <v>N.A.</v>
      </c>
      <c r="AL15" s="2">
        <f t="shared" si="0"/>
        <v>5561.5241379310355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4637.278930907024</v>
      </c>
      <c r="AQ15" s="13" t="str">
        <f t="shared" si="0"/>
        <v>N.A.</v>
      </c>
      <c r="AR15" s="14">
        <f t="shared" si="0"/>
        <v>4637.278930907024</v>
      </c>
    </row>
    <row r="16" spans="1:44" ht="15" customHeight="1" thickBot="1" x14ac:dyDescent="0.3">
      <c r="A16" s="3" t="s">
        <v>13</v>
      </c>
      <c r="B16" s="2">
        <v>1299780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1299780</v>
      </c>
      <c r="M16" s="13">
        <f t="shared" si="1"/>
        <v>0</v>
      </c>
      <c r="N16" s="14">
        <f t="shared" ref="N16:N18" si="2">L16+M16</f>
        <v>1299780</v>
      </c>
      <c r="P16" s="3" t="s">
        <v>13</v>
      </c>
      <c r="Q16" s="2">
        <v>542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542</v>
      </c>
      <c r="AB16" s="13">
        <f t="shared" si="3"/>
        <v>0</v>
      </c>
      <c r="AC16" s="14">
        <f t="shared" ref="AC16:AC18" si="4">AA16+AB16</f>
        <v>542</v>
      </c>
      <c r="AE16" s="3" t="s">
        <v>13</v>
      </c>
      <c r="AF16" s="2">
        <f t="shared" ref="AF16:AF19" si="5">IFERROR(B16/Q16, "N.A.")</f>
        <v>2398.1180811808117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2398.1180811808117</v>
      </c>
      <c r="AQ16" s="13" t="str">
        <f t="shared" si="0"/>
        <v>N.A.</v>
      </c>
      <c r="AR16" s="14">
        <f t="shared" si="0"/>
        <v>2398.1180811808117</v>
      </c>
    </row>
    <row r="17" spans="1:44" ht="15" customHeight="1" thickBot="1" x14ac:dyDescent="0.3">
      <c r="A17" s="3" t="s">
        <v>14</v>
      </c>
      <c r="B17" s="2">
        <v>9630530</v>
      </c>
      <c r="C17" s="2">
        <v>23662019.999999996</v>
      </c>
      <c r="D17" s="2">
        <v>3649999.9999999995</v>
      </c>
      <c r="E17" s="2"/>
      <c r="F17" s="2"/>
      <c r="G17" s="2">
        <v>799800</v>
      </c>
      <c r="H17" s="2"/>
      <c r="I17" s="2">
        <v>750780</v>
      </c>
      <c r="J17" s="2">
        <v>0</v>
      </c>
      <c r="K17" s="2"/>
      <c r="L17" s="1">
        <f t="shared" si="1"/>
        <v>13280530</v>
      </c>
      <c r="M17" s="13">
        <f t="shared" si="1"/>
        <v>25212599.999999996</v>
      </c>
      <c r="N17" s="14">
        <f t="shared" si="2"/>
        <v>38493130</v>
      </c>
      <c r="P17" s="3" t="s">
        <v>14</v>
      </c>
      <c r="Q17" s="2">
        <v>2122</v>
      </c>
      <c r="R17" s="2">
        <v>4893</v>
      </c>
      <c r="S17" s="2">
        <v>549</v>
      </c>
      <c r="T17" s="2">
        <v>0</v>
      </c>
      <c r="U17" s="2">
        <v>0</v>
      </c>
      <c r="V17" s="2">
        <v>155</v>
      </c>
      <c r="W17" s="2">
        <v>0</v>
      </c>
      <c r="X17" s="2">
        <v>388</v>
      </c>
      <c r="Y17" s="2">
        <v>155</v>
      </c>
      <c r="Z17" s="2">
        <v>0</v>
      </c>
      <c r="AA17" s="1">
        <f t="shared" si="3"/>
        <v>2826</v>
      </c>
      <c r="AB17" s="13">
        <f t="shared" si="3"/>
        <v>5436</v>
      </c>
      <c r="AC17" s="14">
        <f t="shared" si="4"/>
        <v>8262</v>
      </c>
      <c r="AE17" s="3" t="s">
        <v>14</v>
      </c>
      <c r="AF17" s="2">
        <f t="shared" si="5"/>
        <v>4538.4213006597547</v>
      </c>
      <c r="AG17" s="2">
        <f t="shared" si="0"/>
        <v>4835.8920907418751</v>
      </c>
      <c r="AH17" s="2">
        <f t="shared" si="0"/>
        <v>6648.451730418943</v>
      </c>
      <c r="AI17" s="2" t="str">
        <f t="shared" si="0"/>
        <v>N.A.</v>
      </c>
      <c r="AJ17" s="2" t="str">
        <f t="shared" si="0"/>
        <v>N.A.</v>
      </c>
      <c r="AK17" s="2">
        <f t="shared" si="0"/>
        <v>5160</v>
      </c>
      <c r="AL17" s="2" t="str">
        <f t="shared" si="0"/>
        <v>N.A.</v>
      </c>
      <c r="AM17" s="2">
        <f t="shared" si="0"/>
        <v>1935</v>
      </c>
      <c r="AN17" s="2">
        <f t="shared" si="0"/>
        <v>0</v>
      </c>
      <c r="AO17" s="2" t="str">
        <f t="shared" si="0"/>
        <v>N.A.</v>
      </c>
      <c r="AP17" s="15">
        <f t="shared" si="0"/>
        <v>4699.4090587402688</v>
      </c>
      <c r="AQ17" s="13">
        <f t="shared" si="0"/>
        <v>4638.0794701986752</v>
      </c>
      <c r="AR17" s="14">
        <f t="shared" si="0"/>
        <v>4659.0571290244488</v>
      </c>
    </row>
    <row r="18" spans="1:44" ht="15" customHeight="1" thickBot="1" x14ac:dyDescent="0.3">
      <c r="A18" s="3" t="s">
        <v>15</v>
      </c>
      <c r="B18" s="2">
        <v>1016520</v>
      </c>
      <c r="C18" s="2"/>
      <c r="D18" s="2"/>
      <c r="E18" s="2"/>
      <c r="F18" s="2"/>
      <c r="G18" s="2">
        <v>0</v>
      </c>
      <c r="H18" s="2">
        <v>1271940</v>
      </c>
      <c r="I18" s="2"/>
      <c r="J18" s="2"/>
      <c r="K18" s="2"/>
      <c r="L18" s="1">
        <f t="shared" si="1"/>
        <v>2288460</v>
      </c>
      <c r="M18" s="13">
        <f t="shared" si="1"/>
        <v>0</v>
      </c>
      <c r="N18" s="14">
        <f t="shared" si="2"/>
        <v>2288460</v>
      </c>
      <c r="P18" s="3" t="s">
        <v>15</v>
      </c>
      <c r="Q18" s="2">
        <v>294</v>
      </c>
      <c r="R18" s="2">
        <v>0</v>
      </c>
      <c r="S18" s="2">
        <v>0</v>
      </c>
      <c r="T18" s="2">
        <v>0</v>
      </c>
      <c r="U18" s="2">
        <v>0</v>
      </c>
      <c r="V18" s="2">
        <v>194</v>
      </c>
      <c r="W18" s="2">
        <v>338</v>
      </c>
      <c r="X18" s="2">
        <v>0</v>
      </c>
      <c r="Y18" s="2">
        <v>0</v>
      </c>
      <c r="Z18" s="2">
        <v>0</v>
      </c>
      <c r="AA18" s="1">
        <f t="shared" si="3"/>
        <v>632</v>
      </c>
      <c r="AB18" s="13">
        <f t="shared" si="3"/>
        <v>194</v>
      </c>
      <c r="AC18" s="17">
        <f t="shared" si="4"/>
        <v>826</v>
      </c>
      <c r="AE18" s="3" t="s">
        <v>15</v>
      </c>
      <c r="AF18" s="2">
        <f t="shared" si="5"/>
        <v>3457.5510204081634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3763.1360946745563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3620.9810126582279</v>
      </c>
      <c r="AQ18" s="13">
        <f t="shared" si="0"/>
        <v>0</v>
      </c>
      <c r="AR18" s="14">
        <f t="shared" si="0"/>
        <v>2770.5326876513318</v>
      </c>
    </row>
    <row r="19" spans="1:44" ht="15" customHeight="1" thickBot="1" x14ac:dyDescent="0.3">
      <c r="A19" s="4" t="s">
        <v>16</v>
      </c>
      <c r="B19" s="2">
        <v>18007100</v>
      </c>
      <c r="C19" s="2">
        <v>23662019.999999996</v>
      </c>
      <c r="D19" s="2">
        <v>5234980.0000000009</v>
      </c>
      <c r="E19" s="2"/>
      <c r="F19" s="2">
        <v>599850</v>
      </c>
      <c r="G19" s="2">
        <v>799800</v>
      </c>
      <c r="H19" s="2">
        <v>9336149.9999999981</v>
      </c>
      <c r="I19" s="2">
        <v>750780</v>
      </c>
      <c r="J19" s="2">
        <v>0</v>
      </c>
      <c r="K19" s="2"/>
      <c r="L19" s="1">
        <f t="shared" ref="L19" si="6">B19+D19+F19+H19+J19</f>
        <v>33178080</v>
      </c>
      <c r="M19" s="13">
        <f t="shared" ref="M19" si="7">C19+E19+G19+I19+K19</f>
        <v>25212599.999999996</v>
      </c>
      <c r="N19" s="17">
        <f t="shared" ref="N19" si="8">L19+M19</f>
        <v>58390680</v>
      </c>
      <c r="P19" s="4" t="s">
        <v>16</v>
      </c>
      <c r="Q19" s="2">
        <v>4299</v>
      </c>
      <c r="R19" s="2">
        <v>4893</v>
      </c>
      <c r="S19" s="2">
        <v>1120</v>
      </c>
      <c r="T19" s="2">
        <v>0</v>
      </c>
      <c r="U19" s="2">
        <v>155</v>
      </c>
      <c r="V19" s="2">
        <v>349</v>
      </c>
      <c r="W19" s="2">
        <v>1788</v>
      </c>
      <c r="X19" s="2">
        <v>388</v>
      </c>
      <c r="Y19" s="2">
        <v>155</v>
      </c>
      <c r="Z19" s="2">
        <v>0</v>
      </c>
      <c r="AA19" s="1">
        <f t="shared" ref="AA19" si="9">Q19+S19+U19+W19+Y19</f>
        <v>7517</v>
      </c>
      <c r="AB19" s="13">
        <f t="shared" ref="AB19" si="10">R19+T19+V19+X19+Z19</f>
        <v>5630</v>
      </c>
      <c r="AC19" s="14">
        <f t="shared" ref="AC19" si="11">AA19+AB19</f>
        <v>13147</v>
      </c>
      <c r="AE19" s="4" t="s">
        <v>16</v>
      </c>
      <c r="AF19" s="2">
        <f t="shared" si="5"/>
        <v>4188.6717841358459</v>
      </c>
      <c r="AG19" s="2">
        <f t="shared" si="0"/>
        <v>4835.8920907418751</v>
      </c>
      <c r="AH19" s="2">
        <f t="shared" si="0"/>
        <v>4674.0892857142862</v>
      </c>
      <c r="AI19" s="2" t="str">
        <f t="shared" si="0"/>
        <v>N.A.</v>
      </c>
      <c r="AJ19" s="2">
        <f t="shared" si="0"/>
        <v>3870</v>
      </c>
      <c r="AK19" s="2">
        <f t="shared" si="0"/>
        <v>2291.6905444126073</v>
      </c>
      <c r="AL19" s="2">
        <f t="shared" si="0"/>
        <v>5221.5604026845631</v>
      </c>
      <c r="AM19" s="2">
        <f t="shared" si="0"/>
        <v>1935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4413.7395237461751</v>
      </c>
      <c r="AQ19" s="13">
        <f t="shared" ref="AQ19" si="13">IFERROR(M19/AB19, "N.A.")</f>
        <v>4478.2593250444042</v>
      </c>
      <c r="AR19" s="14">
        <f t="shared" ref="AR19" si="14">IFERROR(N19/AC19, "N.A.")</f>
        <v>4441.3691336426564</v>
      </c>
    </row>
    <row r="20" spans="1:44" ht="15" customHeight="1" thickBot="1" x14ac:dyDescent="0.3">
      <c r="A20" s="5" t="s">
        <v>0</v>
      </c>
      <c r="B20" s="24">
        <f>B19+C19</f>
        <v>41669120</v>
      </c>
      <c r="C20" s="26"/>
      <c r="D20" s="24">
        <f>D19+E19</f>
        <v>5234980.0000000009</v>
      </c>
      <c r="E20" s="26"/>
      <c r="F20" s="24">
        <f>F19+G19</f>
        <v>1399650</v>
      </c>
      <c r="G20" s="26"/>
      <c r="H20" s="24">
        <f>H19+I19</f>
        <v>10086929.999999998</v>
      </c>
      <c r="I20" s="26"/>
      <c r="J20" s="24">
        <f>J19+K19</f>
        <v>0</v>
      </c>
      <c r="K20" s="26"/>
      <c r="L20" s="24">
        <f>L19+M19</f>
        <v>58390680</v>
      </c>
      <c r="M20" s="25"/>
      <c r="N20" s="18">
        <f>B20+D20+F20+H20+J20</f>
        <v>58390680</v>
      </c>
      <c r="P20" s="5" t="s">
        <v>0</v>
      </c>
      <c r="Q20" s="24">
        <f>Q19+R19</f>
        <v>9192</v>
      </c>
      <c r="R20" s="26"/>
      <c r="S20" s="24">
        <f>S19+T19</f>
        <v>1120</v>
      </c>
      <c r="T20" s="26"/>
      <c r="U20" s="24">
        <f>U19+V19</f>
        <v>504</v>
      </c>
      <c r="V20" s="26"/>
      <c r="W20" s="24">
        <f>W19+X19</f>
        <v>2176</v>
      </c>
      <c r="X20" s="26"/>
      <c r="Y20" s="24">
        <f>Y19+Z19</f>
        <v>155</v>
      </c>
      <c r="Z20" s="26"/>
      <c r="AA20" s="24">
        <f>AA19+AB19</f>
        <v>13147</v>
      </c>
      <c r="AB20" s="26"/>
      <c r="AC20" s="19">
        <f>Q20+S20+U20+W20+Y20</f>
        <v>13147</v>
      </c>
      <c r="AE20" s="5" t="s">
        <v>0</v>
      </c>
      <c r="AF20" s="27">
        <f>IFERROR(B20/Q20,"N.A.")</f>
        <v>4533.1940818102694</v>
      </c>
      <c r="AG20" s="28"/>
      <c r="AH20" s="27">
        <f>IFERROR(D20/S20,"N.A.")</f>
        <v>4674.0892857142862</v>
      </c>
      <c r="AI20" s="28"/>
      <c r="AJ20" s="27">
        <f>IFERROR(F20/U20,"N.A.")</f>
        <v>2777.0833333333335</v>
      </c>
      <c r="AK20" s="28"/>
      <c r="AL20" s="27">
        <f>IFERROR(H20/W20,"N.A.")</f>
        <v>4635.5376838235288</v>
      </c>
      <c r="AM20" s="28"/>
      <c r="AN20" s="27">
        <f>IFERROR(J20/Y20,"N.A.")</f>
        <v>0</v>
      </c>
      <c r="AO20" s="28"/>
      <c r="AP20" s="27">
        <f>IFERROR(L20/AA20,"N.A.")</f>
        <v>4441.3691336426564</v>
      </c>
      <c r="AQ20" s="28"/>
      <c r="AR20" s="16">
        <f>IFERROR(N20/AC20, "N.A.")</f>
        <v>4441.3691336426564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6060270</v>
      </c>
      <c r="C27" s="2"/>
      <c r="D27" s="2">
        <v>834200.00000000012</v>
      </c>
      <c r="E27" s="2"/>
      <c r="F27" s="2"/>
      <c r="G27" s="2"/>
      <c r="H27" s="2">
        <v>7064460</v>
      </c>
      <c r="I27" s="2"/>
      <c r="J27" s="2"/>
      <c r="K27" s="2"/>
      <c r="L27" s="1">
        <f>B27+D27+F27+H27+J27</f>
        <v>13958930</v>
      </c>
      <c r="M27" s="13">
        <f>C27+E27+G27+I27+K27</f>
        <v>0</v>
      </c>
      <c r="N27" s="14">
        <f>L27+M27</f>
        <v>13958930</v>
      </c>
      <c r="P27" s="3" t="s">
        <v>12</v>
      </c>
      <c r="Q27" s="2">
        <v>1147</v>
      </c>
      <c r="R27" s="2">
        <v>0</v>
      </c>
      <c r="S27" s="2">
        <v>377</v>
      </c>
      <c r="T27" s="2">
        <v>0</v>
      </c>
      <c r="U27" s="2">
        <v>0</v>
      </c>
      <c r="V27" s="2">
        <v>0</v>
      </c>
      <c r="W27" s="2">
        <v>1101</v>
      </c>
      <c r="X27" s="2">
        <v>0</v>
      </c>
      <c r="Y27" s="2">
        <v>0</v>
      </c>
      <c r="Z27" s="2">
        <v>0</v>
      </c>
      <c r="AA27" s="1">
        <f>Q27+S27+U27+W27+Y27</f>
        <v>2625</v>
      </c>
      <c r="AB27" s="13">
        <f>R27+T27+V27+X27+Z27</f>
        <v>0</v>
      </c>
      <c r="AC27" s="14">
        <f>AA27+AB27</f>
        <v>2625</v>
      </c>
      <c r="AE27" s="3" t="s">
        <v>12</v>
      </c>
      <c r="AF27" s="2">
        <f>IFERROR(B27/Q27, "N.A.")</f>
        <v>5283.583260680035</v>
      </c>
      <c r="AG27" s="2" t="str">
        <f t="shared" ref="AG27:AR31" si="15">IFERROR(C27/R27, "N.A.")</f>
        <v>N.A.</v>
      </c>
      <c r="AH27" s="2">
        <f t="shared" si="15"/>
        <v>2212.7320954907163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6416.4032697547682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5317.6876190476187</v>
      </c>
      <c r="AQ27" s="13" t="str">
        <f t="shared" si="15"/>
        <v>N.A.</v>
      </c>
      <c r="AR27" s="14">
        <f t="shared" si="15"/>
        <v>5317.6876190476187</v>
      </c>
    </row>
    <row r="28" spans="1:44" ht="15" customHeight="1" thickBot="1" x14ac:dyDescent="0.3">
      <c r="A28" s="3" t="s">
        <v>13</v>
      </c>
      <c r="B28" s="2">
        <v>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124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124</v>
      </c>
      <c r="AB28" s="13">
        <f t="shared" si="18"/>
        <v>0</v>
      </c>
      <c r="AC28" s="14">
        <f t="shared" ref="AC28:AC30" si="19">AA28+AB28</f>
        <v>124</v>
      </c>
      <c r="AE28" s="3" t="s">
        <v>13</v>
      </c>
      <c r="AF28" s="2">
        <f t="shared" ref="AF28:AF31" si="20">IFERROR(B28/Q28, "N.A.")</f>
        <v>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0</v>
      </c>
      <c r="AQ28" s="13" t="str">
        <f t="shared" si="15"/>
        <v>N.A.</v>
      </c>
      <c r="AR28" s="14">
        <f t="shared" si="15"/>
        <v>0</v>
      </c>
    </row>
    <row r="29" spans="1:44" ht="15" customHeight="1" thickBot="1" x14ac:dyDescent="0.3">
      <c r="A29" s="3" t="s">
        <v>14</v>
      </c>
      <c r="B29" s="2">
        <v>6231790</v>
      </c>
      <c r="C29" s="2">
        <v>16801679.999999996</v>
      </c>
      <c r="D29" s="2">
        <v>3649999.9999999995</v>
      </c>
      <c r="E29" s="2"/>
      <c r="F29" s="2"/>
      <c r="G29" s="2">
        <v>799800</v>
      </c>
      <c r="H29" s="2"/>
      <c r="I29" s="2">
        <v>750780</v>
      </c>
      <c r="J29" s="2"/>
      <c r="K29" s="2"/>
      <c r="L29" s="1">
        <f t="shared" si="16"/>
        <v>9881790</v>
      </c>
      <c r="M29" s="13">
        <f t="shared" si="16"/>
        <v>18352259.999999996</v>
      </c>
      <c r="N29" s="14">
        <f t="shared" si="17"/>
        <v>28234049.999999996</v>
      </c>
      <c r="P29" s="3" t="s">
        <v>14</v>
      </c>
      <c r="Q29" s="2">
        <v>1463</v>
      </c>
      <c r="R29" s="2">
        <v>3043</v>
      </c>
      <c r="S29" s="2">
        <v>549</v>
      </c>
      <c r="T29" s="2">
        <v>0</v>
      </c>
      <c r="U29" s="2">
        <v>0</v>
      </c>
      <c r="V29" s="2">
        <v>155</v>
      </c>
      <c r="W29" s="2">
        <v>0</v>
      </c>
      <c r="X29" s="2">
        <v>388</v>
      </c>
      <c r="Y29" s="2">
        <v>0</v>
      </c>
      <c r="Z29" s="2">
        <v>0</v>
      </c>
      <c r="AA29" s="1">
        <f t="shared" si="18"/>
        <v>2012</v>
      </c>
      <c r="AB29" s="13">
        <f t="shared" si="18"/>
        <v>3586</v>
      </c>
      <c r="AC29" s="14">
        <f t="shared" si="19"/>
        <v>5598</v>
      </c>
      <c r="AE29" s="3" t="s">
        <v>14</v>
      </c>
      <c r="AF29" s="2">
        <f t="shared" si="20"/>
        <v>4259.5967190704032</v>
      </c>
      <c r="AG29" s="2">
        <f t="shared" si="15"/>
        <v>5521.4196516595457</v>
      </c>
      <c r="AH29" s="2">
        <f t="shared" si="15"/>
        <v>6648.451730418943</v>
      </c>
      <c r="AI29" s="2" t="str">
        <f t="shared" si="15"/>
        <v>N.A.</v>
      </c>
      <c r="AJ29" s="2" t="str">
        <f t="shared" si="15"/>
        <v>N.A.</v>
      </c>
      <c r="AK29" s="2">
        <f t="shared" si="15"/>
        <v>5160</v>
      </c>
      <c r="AL29" s="2" t="str">
        <f t="shared" si="15"/>
        <v>N.A.</v>
      </c>
      <c r="AM29" s="2">
        <f t="shared" si="15"/>
        <v>1935</v>
      </c>
      <c r="AN29" s="2" t="str">
        <f t="shared" si="15"/>
        <v>N.A.</v>
      </c>
      <c r="AO29" s="2" t="str">
        <f t="shared" si="15"/>
        <v>N.A.</v>
      </c>
      <c r="AP29" s="15">
        <f t="shared" si="15"/>
        <v>4911.4264413518886</v>
      </c>
      <c r="AQ29" s="13">
        <f t="shared" si="15"/>
        <v>5117.7523703290562</v>
      </c>
      <c r="AR29" s="14">
        <f t="shared" si="15"/>
        <v>5043.5959271168267</v>
      </c>
    </row>
    <row r="30" spans="1:44" ht="15" customHeight="1" thickBot="1" x14ac:dyDescent="0.3">
      <c r="A30" s="3" t="s">
        <v>15</v>
      </c>
      <c r="B30" s="2">
        <v>1016520</v>
      </c>
      <c r="C30" s="2"/>
      <c r="D30" s="2"/>
      <c r="E30" s="2"/>
      <c r="F30" s="2"/>
      <c r="G30" s="2">
        <v>0</v>
      </c>
      <c r="H30" s="2">
        <v>799800</v>
      </c>
      <c r="I30" s="2"/>
      <c r="J30" s="2"/>
      <c r="K30" s="2"/>
      <c r="L30" s="1">
        <f t="shared" si="16"/>
        <v>1816320</v>
      </c>
      <c r="M30" s="13">
        <f t="shared" si="16"/>
        <v>0</v>
      </c>
      <c r="N30" s="14">
        <f t="shared" si="17"/>
        <v>1816320</v>
      </c>
      <c r="P30" s="3" t="s">
        <v>15</v>
      </c>
      <c r="Q30" s="2">
        <v>294</v>
      </c>
      <c r="R30" s="2">
        <v>0</v>
      </c>
      <c r="S30" s="2">
        <v>0</v>
      </c>
      <c r="T30" s="2">
        <v>0</v>
      </c>
      <c r="U30" s="2">
        <v>0</v>
      </c>
      <c r="V30" s="2">
        <v>194</v>
      </c>
      <c r="W30" s="2">
        <v>155</v>
      </c>
      <c r="X30" s="2">
        <v>0</v>
      </c>
      <c r="Y30" s="2">
        <v>0</v>
      </c>
      <c r="Z30" s="2">
        <v>0</v>
      </c>
      <c r="AA30" s="1">
        <f t="shared" si="18"/>
        <v>449</v>
      </c>
      <c r="AB30" s="13">
        <f t="shared" si="18"/>
        <v>194</v>
      </c>
      <c r="AC30" s="17">
        <f t="shared" si="19"/>
        <v>643</v>
      </c>
      <c r="AE30" s="3" t="s">
        <v>15</v>
      </c>
      <c r="AF30" s="2">
        <f t="shared" si="20"/>
        <v>3457.5510204081634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5160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4045.2561247216036</v>
      </c>
      <c r="AQ30" s="13">
        <f t="shared" si="15"/>
        <v>0</v>
      </c>
      <c r="AR30" s="14">
        <f t="shared" si="15"/>
        <v>2824.7589424572316</v>
      </c>
    </row>
    <row r="31" spans="1:44" ht="15" customHeight="1" thickBot="1" x14ac:dyDescent="0.3">
      <c r="A31" s="4" t="s">
        <v>16</v>
      </c>
      <c r="B31" s="2">
        <v>13308579.999999996</v>
      </c>
      <c r="C31" s="2">
        <v>16801679.999999996</v>
      </c>
      <c r="D31" s="2">
        <v>4484200</v>
      </c>
      <c r="E31" s="2"/>
      <c r="F31" s="2"/>
      <c r="G31" s="2">
        <v>799800</v>
      </c>
      <c r="H31" s="2">
        <v>7864260.0000000009</v>
      </c>
      <c r="I31" s="2">
        <v>750780</v>
      </c>
      <c r="J31" s="2"/>
      <c r="K31" s="2"/>
      <c r="L31" s="1">
        <f t="shared" ref="L31" si="21">B31+D31+F31+H31+J31</f>
        <v>25657039.999999996</v>
      </c>
      <c r="M31" s="13">
        <f t="shared" ref="M31" si="22">C31+E31+G31+I31+K31</f>
        <v>18352259.999999996</v>
      </c>
      <c r="N31" s="17">
        <f t="shared" ref="N31" si="23">L31+M31</f>
        <v>44009299.999999993</v>
      </c>
      <c r="P31" s="4" t="s">
        <v>16</v>
      </c>
      <c r="Q31" s="2">
        <v>3028</v>
      </c>
      <c r="R31" s="2">
        <v>3043</v>
      </c>
      <c r="S31" s="2">
        <v>926</v>
      </c>
      <c r="T31" s="2">
        <v>0</v>
      </c>
      <c r="U31" s="2">
        <v>0</v>
      </c>
      <c r="V31" s="2">
        <v>349</v>
      </c>
      <c r="W31" s="2">
        <v>1256</v>
      </c>
      <c r="X31" s="2">
        <v>388</v>
      </c>
      <c r="Y31" s="2">
        <v>0</v>
      </c>
      <c r="Z31" s="2">
        <v>0</v>
      </c>
      <c r="AA31" s="1">
        <f t="shared" ref="AA31" si="24">Q31+S31+U31+W31+Y31</f>
        <v>5210</v>
      </c>
      <c r="AB31" s="13">
        <f t="shared" ref="AB31" si="25">R31+T31+V31+X31+Z31</f>
        <v>3780</v>
      </c>
      <c r="AC31" s="14">
        <f t="shared" ref="AC31" si="26">AA31+AB31</f>
        <v>8990</v>
      </c>
      <c r="AE31" s="4" t="s">
        <v>16</v>
      </c>
      <c r="AF31" s="2">
        <f t="shared" si="20"/>
        <v>4395.1717305151906</v>
      </c>
      <c r="AG31" s="2">
        <f t="shared" si="15"/>
        <v>5521.4196516595457</v>
      </c>
      <c r="AH31" s="2">
        <f t="shared" si="15"/>
        <v>4842.5485961123113</v>
      </c>
      <c r="AI31" s="2" t="str">
        <f t="shared" si="15"/>
        <v>N.A.</v>
      </c>
      <c r="AJ31" s="2" t="str">
        <f t="shared" si="15"/>
        <v>N.A.</v>
      </c>
      <c r="AK31" s="2">
        <f t="shared" si="15"/>
        <v>2291.6905444126073</v>
      </c>
      <c r="AL31" s="2">
        <f t="shared" si="15"/>
        <v>6261.3535031847141</v>
      </c>
      <c r="AM31" s="2">
        <f t="shared" si="15"/>
        <v>1935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4924.5758157389628</v>
      </c>
      <c r="AQ31" s="13">
        <f t="shared" ref="AQ31" si="28">IFERROR(M31/AB31, "N.A.")</f>
        <v>4855.0952380952367</v>
      </c>
      <c r="AR31" s="14">
        <f t="shared" ref="AR31" si="29">IFERROR(N31/AC31, "N.A.")</f>
        <v>4895.3615127919902</v>
      </c>
    </row>
    <row r="32" spans="1:44" ht="15" customHeight="1" thickBot="1" x14ac:dyDescent="0.3">
      <c r="A32" s="5" t="s">
        <v>0</v>
      </c>
      <c r="B32" s="24">
        <f>B31+C31</f>
        <v>30110259.999999993</v>
      </c>
      <c r="C32" s="26"/>
      <c r="D32" s="24">
        <f>D31+E31</f>
        <v>4484200</v>
      </c>
      <c r="E32" s="26"/>
      <c r="F32" s="24">
        <f>F31+G31</f>
        <v>799800</v>
      </c>
      <c r="G32" s="26"/>
      <c r="H32" s="24">
        <f>H31+I31</f>
        <v>8615040</v>
      </c>
      <c r="I32" s="26"/>
      <c r="J32" s="24">
        <f>J31+K31</f>
        <v>0</v>
      </c>
      <c r="K32" s="26"/>
      <c r="L32" s="24">
        <f>L31+M31</f>
        <v>44009299.999999993</v>
      </c>
      <c r="M32" s="25"/>
      <c r="N32" s="18">
        <f>B32+D32+F32+H32+J32</f>
        <v>44009299.999999993</v>
      </c>
      <c r="P32" s="5" t="s">
        <v>0</v>
      </c>
      <c r="Q32" s="24">
        <f>Q31+R31</f>
        <v>6071</v>
      </c>
      <c r="R32" s="26"/>
      <c r="S32" s="24">
        <f>S31+T31</f>
        <v>926</v>
      </c>
      <c r="T32" s="26"/>
      <c r="U32" s="24">
        <f>U31+V31</f>
        <v>349</v>
      </c>
      <c r="V32" s="26"/>
      <c r="W32" s="24">
        <f>W31+X31</f>
        <v>1644</v>
      </c>
      <c r="X32" s="26"/>
      <c r="Y32" s="24">
        <f>Y31+Z31</f>
        <v>0</v>
      </c>
      <c r="Z32" s="26"/>
      <c r="AA32" s="24">
        <f>AA31+AB31</f>
        <v>8990</v>
      </c>
      <c r="AB32" s="26"/>
      <c r="AC32" s="19">
        <f>Q32+S32+U32+W32+Y32</f>
        <v>8990</v>
      </c>
      <c r="AE32" s="5" t="s">
        <v>0</v>
      </c>
      <c r="AF32" s="27">
        <f>IFERROR(B32/Q32,"N.A.")</f>
        <v>4959.6870367320034</v>
      </c>
      <c r="AG32" s="28"/>
      <c r="AH32" s="27">
        <f>IFERROR(D32/S32,"N.A.")</f>
        <v>4842.5485961123113</v>
      </c>
      <c r="AI32" s="28"/>
      <c r="AJ32" s="27">
        <f>IFERROR(F32/U32,"N.A.")</f>
        <v>2291.6905444126073</v>
      </c>
      <c r="AK32" s="28"/>
      <c r="AL32" s="27">
        <f>IFERROR(H32/W32,"N.A.")</f>
        <v>5240.2919708029194</v>
      </c>
      <c r="AM32" s="28"/>
      <c r="AN32" s="27" t="str">
        <f>IFERROR(J32/Y32,"N.A.")</f>
        <v>N.A.</v>
      </c>
      <c r="AO32" s="28"/>
      <c r="AP32" s="27">
        <f>IFERROR(L32/AA32,"N.A.")</f>
        <v>4895.3615127919902</v>
      </c>
      <c r="AQ32" s="28"/>
      <c r="AR32" s="16">
        <f>IFERROR(N32/AC32, "N.A.")</f>
        <v>4895.3615127919902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0</v>
      </c>
      <c r="C39" s="2"/>
      <c r="D39" s="2">
        <v>750780</v>
      </c>
      <c r="E39" s="2"/>
      <c r="F39" s="2">
        <v>599850</v>
      </c>
      <c r="G39" s="2"/>
      <c r="H39" s="2">
        <v>999750</v>
      </c>
      <c r="I39" s="2"/>
      <c r="J39" s="2"/>
      <c r="K39" s="2"/>
      <c r="L39" s="1">
        <f>B39+D39+F39+H39+J39</f>
        <v>2350380</v>
      </c>
      <c r="M39" s="13">
        <f>C39+E39+G39+I39+K39</f>
        <v>0</v>
      </c>
      <c r="N39" s="14">
        <f>L39+M39</f>
        <v>2350380</v>
      </c>
      <c r="P39" s="3" t="s">
        <v>12</v>
      </c>
      <c r="Q39" s="2">
        <v>194</v>
      </c>
      <c r="R39" s="2">
        <v>0</v>
      </c>
      <c r="S39" s="2">
        <v>194</v>
      </c>
      <c r="T39" s="2">
        <v>0</v>
      </c>
      <c r="U39" s="2">
        <v>155</v>
      </c>
      <c r="V39" s="2">
        <v>0</v>
      </c>
      <c r="W39" s="2">
        <v>349</v>
      </c>
      <c r="X39" s="2">
        <v>0</v>
      </c>
      <c r="Y39" s="2">
        <v>0</v>
      </c>
      <c r="Z39" s="2">
        <v>0</v>
      </c>
      <c r="AA39" s="1">
        <f>Q39+S39+U39+W39+Y39</f>
        <v>892</v>
      </c>
      <c r="AB39" s="13">
        <f>R39+T39+V39+X39+Z39</f>
        <v>0</v>
      </c>
      <c r="AC39" s="14">
        <f>AA39+AB39</f>
        <v>892</v>
      </c>
      <c r="AE39" s="3" t="s">
        <v>12</v>
      </c>
      <c r="AF39" s="2">
        <f>IFERROR(B39/Q39, "N.A.")</f>
        <v>0</v>
      </c>
      <c r="AG39" s="2" t="str">
        <f t="shared" ref="AG39:AR43" si="30">IFERROR(C39/R39, "N.A.")</f>
        <v>N.A.</v>
      </c>
      <c r="AH39" s="2">
        <f t="shared" si="30"/>
        <v>3870</v>
      </c>
      <c r="AI39" s="2" t="str">
        <f t="shared" si="30"/>
        <v>N.A.</v>
      </c>
      <c r="AJ39" s="2">
        <f t="shared" si="30"/>
        <v>3870</v>
      </c>
      <c r="AK39" s="2" t="str">
        <f t="shared" si="30"/>
        <v>N.A.</v>
      </c>
      <c r="AL39" s="2">
        <f t="shared" si="30"/>
        <v>2864.6131805157593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2634.9551569506725</v>
      </c>
      <c r="AQ39" s="13" t="str">
        <f t="shared" si="30"/>
        <v>N.A.</v>
      </c>
      <c r="AR39" s="14">
        <f t="shared" si="30"/>
        <v>2634.9551569506725</v>
      </c>
    </row>
    <row r="40" spans="1:44" ht="15" customHeight="1" thickBot="1" x14ac:dyDescent="0.3">
      <c r="A40" s="3" t="s">
        <v>13</v>
      </c>
      <c r="B40" s="2">
        <v>1299780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1299780</v>
      </c>
      <c r="M40" s="13">
        <f t="shared" si="31"/>
        <v>0</v>
      </c>
      <c r="N40" s="14">
        <f t="shared" ref="N40:N42" si="32">L40+M40</f>
        <v>1299780</v>
      </c>
      <c r="P40" s="3" t="s">
        <v>13</v>
      </c>
      <c r="Q40" s="2">
        <v>418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418</v>
      </c>
      <c r="AB40" s="13">
        <f t="shared" si="33"/>
        <v>0</v>
      </c>
      <c r="AC40" s="14">
        <f t="shared" ref="AC40:AC42" si="34">AA40+AB40</f>
        <v>418</v>
      </c>
      <c r="AE40" s="3" t="s">
        <v>13</v>
      </c>
      <c r="AF40" s="2">
        <f t="shared" ref="AF40:AF43" si="35">IFERROR(B40/Q40, "N.A.")</f>
        <v>3109.5215311004786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3109.5215311004786</v>
      </c>
      <c r="AQ40" s="13" t="str">
        <f t="shared" si="30"/>
        <v>N.A.</v>
      </c>
      <c r="AR40" s="14">
        <f t="shared" si="30"/>
        <v>3109.5215311004786</v>
      </c>
    </row>
    <row r="41" spans="1:44" ht="15" customHeight="1" thickBot="1" x14ac:dyDescent="0.3">
      <c r="A41" s="3" t="s">
        <v>14</v>
      </c>
      <c r="B41" s="2">
        <v>3398739.9999999995</v>
      </c>
      <c r="C41" s="2">
        <v>6860340.0000000009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3398739.9999999995</v>
      </c>
      <c r="M41" s="13">
        <f t="shared" si="31"/>
        <v>6860340.0000000009</v>
      </c>
      <c r="N41" s="14">
        <f t="shared" si="32"/>
        <v>10259080</v>
      </c>
      <c r="P41" s="3" t="s">
        <v>14</v>
      </c>
      <c r="Q41" s="2">
        <v>659</v>
      </c>
      <c r="R41" s="2">
        <v>1850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155</v>
      </c>
      <c r="Z41" s="2">
        <v>0</v>
      </c>
      <c r="AA41" s="1">
        <f t="shared" si="33"/>
        <v>814</v>
      </c>
      <c r="AB41" s="13">
        <f t="shared" si="33"/>
        <v>1850</v>
      </c>
      <c r="AC41" s="14">
        <f t="shared" si="34"/>
        <v>2664</v>
      </c>
      <c r="AE41" s="3" t="s">
        <v>14</v>
      </c>
      <c r="AF41" s="2">
        <f t="shared" si="35"/>
        <v>5157.4203338391499</v>
      </c>
      <c r="AG41" s="2">
        <f t="shared" si="30"/>
        <v>3708.2918918918922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4175.3562653562649</v>
      </c>
      <c r="AQ41" s="13">
        <f t="shared" si="30"/>
        <v>3708.2918918918922</v>
      </c>
      <c r="AR41" s="14">
        <f t="shared" si="30"/>
        <v>3851.0060060060059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472140</v>
      </c>
      <c r="I42" s="2"/>
      <c r="J42" s="2"/>
      <c r="K42" s="2"/>
      <c r="L42" s="1">
        <f t="shared" si="31"/>
        <v>472140</v>
      </c>
      <c r="M42" s="13">
        <f t="shared" si="31"/>
        <v>0</v>
      </c>
      <c r="N42" s="14">
        <f t="shared" si="32"/>
        <v>472140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183</v>
      </c>
      <c r="X42" s="2">
        <v>0</v>
      </c>
      <c r="Y42" s="2">
        <v>0</v>
      </c>
      <c r="Z42" s="2">
        <v>0</v>
      </c>
      <c r="AA42" s="1">
        <f t="shared" si="33"/>
        <v>183</v>
      </c>
      <c r="AB42" s="13">
        <f t="shared" si="33"/>
        <v>0</v>
      </c>
      <c r="AC42" s="14">
        <f t="shared" si="34"/>
        <v>183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2580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2580</v>
      </c>
      <c r="AQ42" s="13" t="str">
        <f t="shared" si="30"/>
        <v>N.A.</v>
      </c>
      <c r="AR42" s="14">
        <f t="shared" si="30"/>
        <v>2580</v>
      </c>
    </row>
    <row r="43" spans="1:44" ht="15" customHeight="1" thickBot="1" x14ac:dyDescent="0.3">
      <c r="A43" s="4" t="s">
        <v>16</v>
      </c>
      <c r="B43" s="2">
        <v>4698520</v>
      </c>
      <c r="C43" s="2">
        <v>6860340.0000000009</v>
      </c>
      <c r="D43" s="2">
        <v>750780</v>
      </c>
      <c r="E43" s="2"/>
      <c r="F43" s="2">
        <v>599850</v>
      </c>
      <c r="G43" s="2"/>
      <c r="H43" s="2">
        <v>1471889.9999999998</v>
      </c>
      <c r="I43" s="2"/>
      <c r="J43" s="2">
        <v>0</v>
      </c>
      <c r="K43" s="2"/>
      <c r="L43" s="1">
        <f t="shared" ref="L43" si="36">B43+D43+F43+H43+J43</f>
        <v>7521040</v>
      </c>
      <c r="M43" s="13">
        <f t="shared" ref="M43" si="37">C43+E43+G43+I43+K43</f>
        <v>6860340.0000000009</v>
      </c>
      <c r="N43" s="17">
        <f t="shared" ref="N43" si="38">L43+M43</f>
        <v>14381380</v>
      </c>
      <c r="P43" s="4" t="s">
        <v>16</v>
      </c>
      <c r="Q43" s="2">
        <v>1271</v>
      </c>
      <c r="R43" s="2">
        <v>1850</v>
      </c>
      <c r="S43" s="2">
        <v>194</v>
      </c>
      <c r="T43" s="2">
        <v>0</v>
      </c>
      <c r="U43" s="2">
        <v>155</v>
      </c>
      <c r="V43" s="2">
        <v>0</v>
      </c>
      <c r="W43" s="2">
        <v>532</v>
      </c>
      <c r="X43" s="2">
        <v>0</v>
      </c>
      <c r="Y43" s="2">
        <v>155</v>
      </c>
      <c r="Z43" s="2">
        <v>0</v>
      </c>
      <c r="AA43" s="1">
        <f t="shared" ref="AA43" si="39">Q43+S43+U43+W43+Y43</f>
        <v>2307</v>
      </c>
      <c r="AB43" s="13">
        <f t="shared" ref="AB43" si="40">R43+T43+V43+X43+Z43</f>
        <v>1850</v>
      </c>
      <c r="AC43" s="17">
        <f t="shared" ref="AC43" si="41">AA43+AB43</f>
        <v>4157</v>
      </c>
      <c r="AE43" s="4" t="s">
        <v>16</v>
      </c>
      <c r="AF43" s="2">
        <f t="shared" si="35"/>
        <v>3696.7112509834774</v>
      </c>
      <c r="AG43" s="2">
        <f t="shared" si="30"/>
        <v>3708.2918918918922</v>
      </c>
      <c r="AH43" s="2">
        <f t="shared" si="30"/>
        <v>3870</v>
      </c>
      <c r="AI43" s="2" t="str">
        <f t="shared" si="30"/>
        <v>N.A.</v>
      </c>
      <c r="AJ43" s="2">
        <f t="shared" si="30"/>
        <v>3870</v>
      </c>
      <c r="AK43" s="2" t="str">
        <f t="shared" si="30"/>
        <v>N.A.</v>
      </c>
      <c r="AL43" s="2">
        <f t="shared" si="30"/>
        <v>2766.7105263157891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3260.0953619419161</v>
      </c>
      <c r="AQ43" s="13">
        <f t="shared" ref="AQ43" si="43">IFERROR(M43/AB43, "N.A.")</f>
        <v>3708.2918918918922</v>
      </c>
      <c r="AR43" s="14">
        <f t="shared" ref="AR43" si="44">IFERROR(N43/AC43, "N.A.")</f>
        <v>3459.5573731056052</v>
      </c>
    </row>
    <row r="44" spans="1:44" ht="15" customHeight="1" thickBot="1" x14ac:dyDescent="0.3">
      <c r="A44" s="5" t="s">
        <v>0</v>
      </c>
      <c r="B44" s="24">
        <f>B43+C43</f>
        <v>11558860</v>
      </c>
      <c r="C44" s="26"/>
      <c r="D44" s="24">
        <f>D43+E43</f>
        <v>750780</v>
      </c>
      <c r="E44" s="26"/>
      <c r="F44" s="24">
        <f>F43+G43</f>
        <v>599850</v>
      </c>
      <c r="G44" s="26"/>
      <c r="H44" s="24">
        <f>H43+I43</f>
        <v>1471889.9999999998</v>
      </c>
      <c r="I44" s="26"/>
      <c r="J44" s="24">
        <f>J43+K43</f>
        <v>0</v>
      </c>
      <c r="K44" s="26"/>
      <c r="L44" s="24">
        <f>L43+M43</f>
        <v>14381380</v>
      </c>
      <c r="M44" s="25"/>
      <c r="N44" s="18">
        <f>B44+D44+F44+H44+J44</f>
        <v>14381380</v>
      </c>
      <c r="P44" s="5" t="s">
        <v>0</v>
      </c>
      <c r="Q44" s="24">
        <f>Q43+R43</f>
        <v>3121</v>
      </c>
      <c r="R44" s="26"/>
      <c r="S44" s="24">
        <f>S43+T43</f>
        <v>194</v>
      </c>
      <c r="T44" s="26"/>
      <c r="U44" s="24">
        <f>U43+V43</f>
        <v>155</v>
      </c>
      <c r="V44" s="26"/>
      <c r="W44" s="24">
        <f>W43+X43</f>
        <v>532</v>
      </c>
      <c r="X44" s="26"/>
      <c r="Y44" s="24">
        <f>Y43+Z43</f>
        <v>155</v>
      </c>
      <c r="Z44" s="26"/>
      <c r="AA44" s="24">
        <f>AA43+AB43</f>
        <v>4157</v>
      </c>
      <c r="AB44" s="25"/>
      <c r="AC44" s="18">
        <f>Q44+S44+U44+W44+Y44</f>
        <v>4157</v>
      </c>
      <c r="AE44" s="5" t="s">
        <v>0</v>
      </c>
      <c r="AF44" s="27">
        <f>IFERROR(B44/Q44,"N.A.")</f>
        <v>3703.5757769945531</v>
      </c>
      <c r="AG44" s="28"/>
      <c r="AH44" s="27">
        <f>IFERROR(D44/S44,"N.A.")</f>
        <v>3870</v>
      </c>
      <c r="AI44" s="28"/>
      <c r="AJ44" s="27">
        <f>IFERROR(F44/U44,"N.A.")</f>
        <v>3870</v>
      </c>
      <c r="AK44" s="28"/>
      <c r="AL44" s="27">
        <f>IFERROR(H44/W44,"N.A.")</f>
        <v>2766.7105263157891</v>
      </c>
      <c r="AM44" s="28"/>
      <c r="AN44" s="27">
        <f>IFERROR(J44/Y44,"N.A.")</f>
        <v>0</v>
      </c>
      <c r="AO44" s="28"/>
      <c r="AP44" s="27">
        <f>IFERROR(L44/AA44,"N.A.")</f>
        <v>3459.5573731056052</v>
      </c>
      <c r="AQ44" s="28"/>
      <c r="AR44" s="16">
        <f>IFERROR(N44/AC44, "N.A.")</f>
        <v>3459.5573731056052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24696754</v>
      </c>
      <c r="C15" s="2"/>
      <c r="D15" s="2">
        <v>8323245</v>
      </c>
      <c r="E15" s="2"/>
      <c r="F15" s="2">
        <v>10218829.999999998</v>
      </c>
      <c r="G15" s="2"/>
      <c r="H15" s="2">
        <v>30263980.999999996</v>
      </c>
      <c r="I15" s="2"/>
      <c r="J15" s="2">
        <v>0</v>
      </c>
      <c r="K15" s="2"/>
      <c r="L15" s="1">
        <f>B15+D15+F15+H15+J15</f>
        <v>73502810</v>
      </c>
      <c r="M15" s="13">
        <f>C15+E15+G15+I15+K15</f>
        <v>0</v>
      </c>
      <c r="N15" s="14">
        <f>L15+M15</f>
        <v>73502810</v>
      </c>
      <c r="P15" s="3" t="s">
        <v>12</v>
      </c>
      <c r="Q15" s="2">
        <v>7739</v>
      </c>
      <c r="R15" s="2">
        <v>0</v>
      </c>
      <c r="S15" s="2">
        <v>1500</v>
      </c>
      <c r="T15" s="2">
        <v>0</v>
      </c>
      <c r="U15" s="2">
        <v>2270</v>
      </c>
      <c r="V15" s="2">
        <v>0</v>
      </c>
      <c r="W15" s="2">
        <v>12384</v>
      </c>
      <c r="X15" s="2">
        <v>0</v>
      </c>
      <c r="Y15" s="2">
        <v>1159</v>
      </c>
      <c r="Z15" s="2">
        <v>0</v>
      </c>
      <c r="AA15" s="1">
        <f>Q15+S15+U15+W15+Y15</f>
        <v>25052</v>
      </c>
      <c r="AB15" s="13">
        <f>R15+T15+V15+X15+Z15</f>
        <v>0</v>
      </c>
      <c r="AC15" s="14">
        <f>AA15+AB15</f>
        <v>25052</v>
      </c>
      <c r="AE15" s="3" t="s">
        <v>12</v>
      </c>
      <c r="AF15" s="2">
        <f>IFERROR(B15/Q15, "N.A.")</f>
        <v>3191.2073911358057</v>
      </c>
      <c r="AG15" s="2" t="str">
        <f t="shared" ref="AG15:AR19" si="0">IFERROR(C15/R15, "N.A.")</f>
        <v>N.A.</v>
      </c>
      <c r="AH15" s="2">
        <f t="shared" si="0"/>
        <v>5548.83</v>
      </c>
      <c r="AI15" s="2" t="str">
        <f t="shared" si="0"/>
        <v>N.A.</v>
      </c>
      <c r="AJ15" s="2">
        <f t="shared" si="0"/>
        <v>4501.687224669603</v>
      </c>
      <c r="AK15" s="2" t="str">
        <f t="shared" si="0"/>
        <v>N.A.</v>
      </c>
      <c r="AL15" s="2">
        <f t="shared" si="0"/>
        <v>2443.7969153746767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2934.0096599073927</v>
      </c>
      <c r="AQ15" s="13" t="str">
        <f t="shared" si="0"/>
        <v>N.A.</v>
      </c>
      <c r="AR15" s="14">
        <f t="shared" si="0"/>
        <v>2934.0096599073927</v>
      </c>
    </row>
    <row r="16" spans="1:44" ht="15" customHeight="1" thickBot="1" x14ac:dyDescent="0.3">
      <c r="A16" s="3" t="s">
        <v>13</v>
      </c>
      <c r="B16" s="2">
        <v>10474125.000000002</v>
      </c>
      <c r="C16" s="2">
        <v>2024000</v>
      </c>
      <c r="D16" s="2">
        <v>179740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10653865.000000002</v>
      </c>
      <c r="M16" s="13">
        <f t="shared" si="1"/>
        <v>2024000</v>
      </c>
      <c r="N16" s="14">
        <f t="shared" ref="N16:N18" si="2">L16+M16</f>
        <v>12677865.000000002</v>
      </c>
      <c r="P16" s="3" t="s">
        <v>13</v>
      </c>
      <c r="Q16" s="2">
        <v>4366</v>
      </c>
      <c r="R16" s="2">
        <v>253</v>
      </c>
      <c r="S16" s="2">
        <v>209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4575</v>
      </c>
      <c r="AB16" s="13">
        <f t="shared" si="3"/>
        <v>253</v>
      </c>
      <c r="AC16" s="14">
        <f t="shared" ref="AC16:AC18" si="4">AA16+AB16</f>
        <v>4828</v>
      </c>
      <c r="AE16" s="3" t="s">
        <v>13</v>
      </c>
      <c r="AF16" s="2">
        <f t="shared" ref="AF16:AF19" si="5">IFERROR(B16/Q16, "N.A.")</f>
        <v>2399.0208428767755</v>
      </c>
      <c r="AG16" s="2">
        <f t="shared" si="0"/>
        <v>8000</v>
      </c>
      <c r="AH16" s="2">
        <f t="shared" si="0"/>
        <v>860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2328.7136612021864</v>
      </c>
      <c r="AQ16" s="13">
        <f t="shared" si="0"/>
        <v>8000</v>
      </c>
      <c r="AR16" s="14">
        <f t="shared" si="0"/>
        <v>2625.9041010770511</v>
      </c>
    </row>
    <row r="17" spans="1:44" ht="15" customHeight="1" thickBot="1" x14ac:dyDescent="0.3">
      <c r="A17" s="3" t="s">
        <v>14</v>
      </c>
      <c r="B17" s="2">
        <v>69869073</v>
      </c>
      <c r="C17" s="2">
        <v>329672026.99999982</v>
      </c>
      <c r="D17" s="2">
        <v>17190690.000000004</v>
      </c>
      <c r="E17" s="2">
        <v>1220340</v>
      </c>
      <c r="F17" s="2"/>
      <c r="G17" s="2">
        <v>18017420</v>
      </c>
      <c r="H17" s="2"/>
      <c r="I17" s="2">
        <v>20940534.999999996</v>
      </c>
      <c r="J17" s="2">
        <v>0</v>
      </c>
      <c r="K17" s="2"/>
      <c r="L17" s="1">
        <f t="shared" si="1"/>
        <v>87059763</v>
      </c>
      <c r="M17" s="13">
        <f t="shared" si="1"/>
        <v>369850321.99999982</v>
      </c>
      <c r="N17" s="14">
        <f t="shared" si="2"/>
        <v>456910084.99999982</v>
      </c>
      <c r="P17" s="3" t="s">
        <v>14</v>
      </c>
      <c r="Q17" s="2">
        <v>15527</v>
      </c>
      <c r="R17" s="2">
        <v>47435</v>
      </c>
      <c r="S17" s="2">
        <v>3152</v>
      </c>
      <c r="T17" s="2">
        <v>471</v>
      </c>
      <c r="U17" s="2">
        <v>0</v>
      </c>
      <c r="V17" s="2">
        <v>3199</v>
      </c>
      <c r="W17" s="2">
        <v>0</v>
      </c>
      <c r="X17" s="2">
        <v>5607</v>
      </c>
      <c r="Y17" s="2">
        <v>5280</v>
      </c>
      <c r="Z17" s="2">
        <v>0</v>
      </c>
      <c r="AA17" s="1">
        <f t="shared" si="3"/>
        <v>23959</v>
      </c>
      <c r="AB17" s="13">
        <f t="shared" si="3"/>
        <v>56712</v>
      </c>
      <c r="AC17" s="14">
        <f t="shared" si="4"/>
        <v>80671</v>
      </c>
      <c r="AE17" s="3" t="s">
        <v>14</v>
      </c>
      <c r="AF17" s="2">
        <f t="shared" si="5"/>
        <v>4499.8436916339278</v>
      </c>
      <c r="AG17" s="2">
        <f t="shared" si="0"/>
        <v>6949.9742173500545</v>
      </c>
      <c r="AH17" s="2">
        <f t="shared" si="0"/>
        <v>5453.8991116751276</v>
      </c>
      <c r="AI17" s="2">
        <f t="shared" si="0"/>
        <v>2590.9554140127389</v>
      </c>
      <c r="AJ17" s="2" t="str">
        <f t="shared" si="0"/>
        <v>N.A.</v>
      </c>
      <c r="AK17" s="2">
        <f t="shared" si="0"/>
        <v>5632.203813691779</v>
      </c>
      <c r="AL17" s="2" t="str">
        <f t="shared" si="0"/>
        <v>N.A.</v>
      </c>
      <c r="AM17" s="2">
        <f t="shared" si="0"/>
        <v>3734.7128589263416</v>
      </c>
      <c r="AN17" s="2">
        <f t="shared" si="0"/>
        <v>0</v>
      </c>
      <c r="AO17" s="2" t="str">
        <f t="shared" si="0"/>
        <v>N.A.</v>
      </c>
      <c r="AP17" s="15">
        <f t="shared" si="0"/>
        <v>3633.6976918903124</v>
      </c>
      <c r="AQ17" s="13">
        <f t="shared" si="0"/>
        <v>6521.5531457187162</v>
      </c>
      <c r="AR17" s="14">
        <f t="shared" si="0"/>
        <v>5663.8703499398771</v>
      </c>
    </row>
    <row r="18" spans="1:44" ht="15" customHeight="1" thickBot="1" x14ac:dyDescent="0.3">
      <c r="A18" s="3" t="s">
        <v>15</v>
      </c>
      <c r="B18" s="2">
        <v>16996328.999999996</v>
      </c>
      <c r="C18" s="2"/>
      <c r="D18" s="2">
        <v>5455324</v>
      </c>
      <c r="E18" s="2">
        <v>1733760</v>
      </c>
      <c r="F18" s="2"/>
      <c r="G18" s="2">
        <v>4113244</v>
      </c>
      <c r="H18" s="2">
        <v>2403159.9999999995</v>
      </c>
      <c r="I18" s="2"/>
      <c r="J18" s="2">
        <v>0</v>
      </c>
      <c r="K18" s="2"/>
      <c r="L18" s="1">
        <f t="shared" si="1"/>
        <v>24854812.999999996</v>
      </c>
      <c r="M18" s="13">
        <f t="shared" si="1"/>
        <v>5847004</v>
      </c>
      <c r="N18" s="14">
        <f t="shared" si="2"/>
        <v>30701816.999999996</v>
      </c>
      <c r="P18" s="3" t="s">
        <v>15</v>
      </c>
      <c r="Q18" s="2">
        <v>6919</v>
      </c>
      <c r="R18" s="2">
        <v>0</v>
      </c>
      <c r="S18" s="2">
        <v>1511</v>
      </c>
      <c r="T18" s="2">
        <v>576</v>
      </c>
      <c r="U18" s="2">
        <v>0</v>
      </c>
      <c r="V18" s="2">
        <v>2240</v>
      </c>
      <c r="W18" s="2">
        <v>6177</v>
      </c>
      <c r="X18" s="2">
        <v>0</v>
      </c>
      <c r="Y18" s="2">
        <v>2351</v>
      </c>
      <c r="Z18" s="2">
        <v>0</v>
      </c>
      <c r="AA18" s="1">
        <f t="shared" si="3"/>
        <v>16958</v>
      </c>
      <c r="AB18" s="13">
        <f t="shared" si="3"/>
        <v>2816</v>
      </c>
      <c r="AC18" s="17">
        <f t="shared" si="4"/>
        <v>19774</v>
      </c>
      <c r="AE18" s="3" t="s">
        <v>15</v>
      </c>
      <c r="AF18" s="2">
        <f t="shared" si="5"/>
        <v>2456.4718890013</v>
      </c>
      <c r="AG18" s="2" t="str">
        <f t="shared" si="0"/>
        <v>N.A.</v>
      </c>
      <c r="AH18" s="2">
        <f t="shared" si="0"/>
        <v>3610.4063534083389</v>
      </c>
      <c r="AI18" s="2">
        <f t="shared" si="0"/>
        <v>3010</v>
      </c>
      <c r="AJ18" s="2" t="str">
        <f t="shared" si="0"/>
        <v>N.A.</v>
      </c>
      <c r="AK18" s="2">
        <f t="shared" si="0"/>
        <v>1836.2696428571428</v>
      </c>
      <c r="AL18" s="2">
        <f t="shared" si="0"/>
        <v>389.04970050186165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1465.6688878405471</v>
      </c>
      <c r="AQ18" s="13">
        <f t="shared" si="0"/>
        <v>2076.3508522727275</v>
      </c>
      <c r="AR18" s="14">
        <f t="shared" si="0"/>
        <v>1552.6356326489326</v>
      </c>
    </row>
    <row r="19" spans="1:44" ht="15" customHeight="1" thickBot="1" x14ac:dyDescent="0.3">
      <c r="A19" s="4" t="s">
        <v>16</v>
      </c>
      <c r="B19" s="2">
        <v>122036281</v>
      </c>
      <c r="C19" s="2">
        <v>331696027.00000006</v>
      </c>
      <c r="D19" s="2">
        <v>31148999</v>
      </c>
      <c r="E19" s="2">
        <v>2954100</v>
      </c>
      <c r="F19" s="2">
        <v>10218829.999999998</v>
      </c>
      <c r="G19" s="2">
        <v>22130664</v>
      </c>
      <c r="H19" s="2">
        <v>32667140.999999996</v>
      </c>
      <c r="I19" s="2">
        <v>20940534.999999996</v>
      </c>
      <c r="J19" s="2">
        <v>0</v>
      </c>
      <c r="K19" s="2"/>
      <c r="L19" s="1">
        <f t="shared" ref="L19" si="6">B19+D19+F19+H19+J19</f>
        <v>196071251</v>
      </c>
      <c r="M19" s="13">
        <f t="shared" ref="M19" si="7">C19+E19+G19+I19+K19</f>
        <v>377721326.00000006</v>
      </c>
      <c r="N19" s="17">
        <f t="shared" ref="N19" si="8">L19+M19</f>
        <v>573792577</v>
      </c>
      <c r="P19" s="4" t="s">
        <v>16</v>
      </c>
      <c r="Q19" s="2">
        <v>34551</v>
      </c>
      <c r="R19" s="2">
        <v>47688</v>
      </c>
      <c r="S19" s="2">
        <v>6372</v>
      </c>
      <c r="T19" s="2">
        <v>1047</v>
      </c>
      <c r="U19" s="2">
        <v>2270</v>
      </c>
      <c r="V19" s="2">
        <v>5439</v>
      </c>
      <c r="W19" s="2">
        <v>18561</v>
      </c>
      <c r="X19" s="2">
        <v>5607</v>
      </c>
      <c r="Y19" s="2">
        <v>8790</v>
      </c>
      <c r="Z19" s="2">
        <v>0</v>
      </c>
      <c r="AA19" s="1">
        <f t="shared" ref="AA19" si="9">Q19+S19+U19+W19+Y19</f>
        <v>70544</v>
      </c>
      <c r="AB19" s="13">
        <f t="shared" ref="AB19" si="10">R19+T19+V19+X19+Z19</f>
        <v>59781</v>
      </c>
      <c r="AC19" s="14">
        <f t="shared" ref="AC19" si="11">AA19+AB19</f>
        <v>130325</v>
      </c>
      <c r="AE19" s="4" t="s">
        <v>16</v>
      </c>
      <c r="AF19" s="2">
        <f t="shared" si="5"/>
        <v>3532.0621979103353</v>
      </c>
      <c r="AG19" s="2">
        <f t="shared" si="0"/>
        <v>6955.5449379298789</v>
      </c>
      <c r="AH19" s="2">
        <f t="shared" si="0"/>
        <v>4888.4179221594477</v>
      </c>
      <c r="AI19" s="2">
        <f t="shared" si="0"/>
        <v>2821.4899713467048</v>
      </c>
      <c r="AJ19" s="2">
        <f t="shared" si="0"/>
        <v>4501.687224669603</v>
      </c>
      <c r="AK19" s="2">
        <f t="shared" si="0"/>
        <v>4068.8847214561501</v>
      </c>
      <c r="AL19" s="2">
        <f t="shared" si="0"/>
        <v>1759.9882010667527</v>
      </c>
      <c r="AM19" s="2">
        <f t="shared" si="0"/>
        <v>3734.7128589263416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2779.4178243365841</v>
      </c>
      <c r="AQ19" s="13">
        <f t="shared" ref="AQ19" si="13">IFERROR(M19/AB19, "N.A.")</f>
        <v>6318.4176577842472</v>
      </c>
      <c r="AR19" s="14">
        <f t="shared" ref="AR19" si="14">IFERROR(N19/AC19, "N.A.")</f>
        <v>4402.782098599655</v>
      </c>
    </row>
    <row r="20" spans="1:44" ht="15" customHeight="1" thickBot="1" x14ac:dyDescent="0.3">
      <c r="A20" s="5" t="s">
        <v>0</v>
      </c>
      <c r="B20" s="24">
        <f>B19+C19</f>
        <v>453732308.00000006</v>
      </c>
      <c r="C20" s="26"/>
      <c r="D20" s="24">
        <f>D19+E19</f>
        <v>34103099</v>
      </c>
      <c r="E20" s="26"/>
      <c r="F20" s="24">
        <f>F19+G19</f>
        <v>32349494</v>
      </c>
      <c r="G20" s="26"/>
      <c r="H20" s="24">
        <f>H19+I19</f>
        <v>53607675.999999993</v>
      </c>
      <c r="I20" s="26"/>
      <c r="J20" s="24">
        <f>J19+K19</f>
        <v>0</v>
      </c>
      <c r="K20" s="26"/>
      <c r="L20" s="24">
        <f>L19+M19</f>
        <v>573792577</v>
      </c>
      <c r="M20" s="25"/>
      <c r="N20" s="18">
        <f>B20+D20+F20+H20+J20</f>
        <v>573792577</v>
      </c>
      <c r="P20" s="5" t="s">
        <v>0</v>
      </c>
      <c r="Q20" s="24">
        <f>Q19+R19</f>
        <v>82239</v>
      </c>
      <c r="R20" s="26"/>
      <c r="S20" s="24">
        <f>S19+T19</f>
        <v>7419</v>
      </c>
      <c r="T20" s="26"/>
      <c r="U20" s="24">
        <f>U19+V19</f>
        <v>7709</v>
      </c>
      <c r="V20" s="26"/>
      <c r="W20" s="24">
        <f>W19+X19</f>
        <v>24168</v>
      </c>
      <c r="X20" s="26"/>
      <c r="Y20" s="24">
        <f>Y19+Z19</f>
        <v>8790</v>
      </c>
      <c r="Z20" s="26"/>
      <c r="AA20" s="24">
        <f>AA19+AB19</f>
        <v>130325</v>
      </c>
      <c r="AB20" s="26"/>
      <c r="AC20" s="19">
        <f>Q20+S20+U20+W20+Y20</f>
        <v>130325</v>
      </c>
      <c r="AE20" s="5" t="s">
        <v>0</v>
      </c>
      <c r="AF20" s="27">
        <f>IFERROR(B20/Q20,"N.A.")</f>
        <v>5517.2400928999632</v>
      </c>
      <c r="AG20" s="28"/>
      <c r="AH20" s="27">
        <f>IFERROR(D20/S20,"N.A.")</f>
        <v>4596.7244911713169</v>
      </c>
      <c r="AI20" s="28"/>
      <c r="AJ20" s="27">
        <f>IFERROR(F20/U20,"N.A.")</f>
        <v>4196.3281878324033</v>
      </c>
      <c r="AK20" s="28"/>
      <c r="AL20" s="27">
        <f>IFERROR(H20/W20,"N.A.")</f>
        <v>2218.1262826878515</v>
      </c>
      <c r="AM20" s="28"/>
      <c r="AN20" s="27">
        <f>IFERROR(J20/Y20,"N.A.")</f>
        <v>0</v>
      </c>
      <c r="AO20" s="28"/>
      <c r="AP20" s="27">
        <f>IFERROR(L20/AA20,"N.A.")</f>
        <v>4402.782098599655</v>
      </c>
      <c r="AQ20" s="28"/>
      <c r="AR20" s="16">
        <f>IFERROR(N20/AC20, "N.A.")</f>
        <v>4402.782098599655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20315862</v>
      </c>
      <c r="C27" s="2"/>
      <c r="D27" s="2">
        <v>7234245</v>
      </c>
      <c r="E27" s="2"/>
      <c r="F27" s="2">
        <v>8935280</v>
      </c>
      <c r="G27" s="2"/>
      <c r="H27" s="2">
        <v>12314740.000000002</v>
      </c>
      <c r="I27" s="2"/>
      <c r="J27" s="2"/>
      <c r="K27" s="2"/>
      <c r="L27" s="1">
        <f>B27+D27+F27+H27+J27</f>
        <v>48800127</v>
      </c>
      <c r="M27" s="13">
        <f>C27+E27+G27+I27+K27</f>
        <v>0</v>
      </c>
      <c r="N27" s="14">
        <f>L27+M27</f>
        <v>48800127</v>
      </c>
      <c r="P27" s="3" t="s">
        <v>12</v>
      </c>
      <c r="Q27" s="2">
        <v>5516</v>
      </c>
      <c r="R27" s="2">
        <v>0</v>
      </c>
      <c r="S27" s="2">
        <v>1137</v>
      </c>
      <c r="T27" s="2">
        <v>0</v>
      </c>
      <c r="U27" s="2">
        <v>2071</v>
      </c>
      <c r="V27" s="2">
        <v>0</v>
      </c>
      <c r="W27" s="2">
        <v>3764</v>
      </c>
      <c r="X27" s="2">
        <v>0</v>
      </c>
      <c r="Y27" s="2">
        <v>0</v>
      </c>
      <c r="Z27" s="2">
        <v>0</v>
      </c>
      <c r="AA27" s="1">
        <f>Q27+S27+U27+W27+Y27</f>
        <v>12488</v>
      </c>
      <c r="AB27" s="13">
        <f>R27+T27+V27+X27+Z27</f>
        <v>0</v>
      </c>
      <c r="AC27" s="14">
        <f>AA27+AB27</f>
        <v>12488</v>
      </c>
      <c r="AE27" s="3" t="s">
        <v>12</v>
      </c>
      <c r="AF27" s="2">
        <f>IFERROR(B27/Q27, "N.A.")</f>
        <v>3683.0786802030457</v>
      </c>
      <c r="AG27" s="2" t="str">
        <f t="shared" ref="AG27:AR31" si="15">IFERROR(C27/R27, "N.A.")</f>
        <v>N.A.</v>
      </c>
      <c r="AH27" s="2">
        <f t="shared" si="15"/>
        <v>6362.5725593667548</v>
      </c>
      <c r="AI27" s="2" t="str">
        <f t="shared" si="15"/>
        <v>N.A.</v>
      </c>
      <c r="AJ27" s="2">
        <f t="shared" si="15"/>
        <v>4314.4760985031389</v>
      </c>
      <c r="AK27" s="2" t="str">
        <f t="shared" si="15"/>
        <v>N.A.</v>
      </c>
      <c r="AL27" s="2">
        <f t="shared" si="15"/>
        <v>3271.7162592986192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3907.7616111467009</v>
      </c>
      <c r="AQ27" s="13" t="str">
        <f t="shared" si="15"/>
        <v>N.A.</v>
      </c>
      <c r="AR27" s="14">
        <f t="shared" si="15"/>
        <v>3907.7616111467009</v>
      </c>
    </row>
    <row r="28" spans="1:44" ht="15" customHeight="1" thickBot="1" x14ac:dyDescent="0.3">
      <c r="A28" s="3" t="s">
        <v>13</v>
      </c>
      <c r="B28" s="2">
        <v>784000</v>
      </c>
      <c r="C28" s="2">
        <v>2024000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784000</v>
      </c>
      <c r="M28" s="13">
        <f t="shared" si="16"/>
        <v>2024000</v>
      </c>
      <c r="N28" s="14">
        <f t="shared" ref="N28:N30" si="17">L28+M28</f>
        <v>2808000</v>
      </c>
      <c r="P28" s="3" t="s">
        <v>13</v>
      </c>
      <c r="Q28" s="2">
        <v>196</v>
      </c>
      <c r="R28" s="2">
        <v>253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196</v>
      </c>
      <c r="AB28" s="13">
        <f t="shared" si="18"/>
        <v>253</v>
      </c>
      <c r="AC28" s="14">
        <f t="shared" ref="AC28:AC30" si="19">AA28+AB28</f>
        <v>449</v>
      </c>
      <c r="AE28" s="3" t="s">
        <v>13</v>
      </c>
      <c r="AF28" s="2">
        <f t="shared" ref="AF28:AF31" si="20">IFERROR(B28/Q28, "N.A.")</f>
        <v>4000</v>
      </c>
      <c r="AG28" s="2">
        <f t="shared" si="15"/>
        <v>8000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4000</v>
      </c>
      <c r="AQ28" s="13">
        <f t="shared" si="15"/>
        <v>8000</v>
      </c>
      <c r="AR28" s="14">
        <f t="shared" si="15"/>
        <v>6253.8975501113582</v>
      </c>
    </row>
    <row r="29" spans="1:44" ht="15" customHeight="1" thickBot="1" x14ac:dyDescent="0.3">
      <c r="A29" s="3" t="s">
        <v>14</v>
      </c>
      <c r="B29" s="2">
        <v>44898068.000000022</v>
      </c>
      <c r="C29" s="2">
        <v>183871577</v>
      </c>
      <c r="D29" s="2">
        <v>13450890</v>
      </c>
      <c r="E29" s="2">
        <v>1220340</v>
      </c>
      <c r="F29" s="2"/>
      <c r="G29" s="2">
        <v>12227420.000000002</v>
      </c>
      <c r="H29" s="2"/>
      <c r="I29" s="2">
        <v>10492359.999999998</v>
      </c>
      <c r="J29" s="2">
        <v>0</v>
      </c>
      <c r="K29" s="2"/>
      <c r="L29" s="1">
        <f t="shared" si="16"/>
        <v>58348958.000000022</v>
      </c>
      <c r="M29" s="13">
        <f t="shared" si="16"/>
        <v>207811697</v>
      </c>
      <c r="N29" s="14">
        <f t="shared" si="17"/>
        <v>266160655.00000003</v>
      </c>
      <c r="P29" s="3" t="s">
        <v>14</v>
      </c>
      <c r="Q29" s="2">
        <v>9926</v>
      </c>
      <c r="R29" s="2">
        <v>26077</v>
      </c>
      <c r="S29" s="2">
        <v>2605</v>
      </c>
      <c r="T29" s="2">
        <v>258</v>
      </c>
      <c r="U29" s="2">
        <v>0</v>
      </c>
      <c r="V29" s="2">
        <v>2202</v>
      </c>
      <c r="W29" s="2">
        <v>0</v>
      </c>
      <c r="X29" s="2">
        <v>2891</v>
      </c>
      <c r="Y29" s="2">
        <v>1181</v>
      </c>
      <c r="Z29" s="2">
        <v>0</v>
      </c>
      <c r="AA29" s="1">
        <f t="shared" si="18"/>
        <v>13712</v>
      </c>
      <c r="AB29" s="13">
        <f t="shared" si="18"/>
        <v>31428</v>
      </c>
      <c r="AC29" s="14">
        <f t="shared" si="19"/>
        <v>45140</v>
      </c>
      <c r="AE29" s="3" t="s">
        <v>14</v>
      </c>
      <c r="AF29" s="2">
        <f t="shared" si="20"/>
        <v>4523.2790650816059</v>
      </c>
      <c r="AG29" s="2">
        <f t="shared" si="15"/>
        <v>7051.1016221191085</v>
      </c>
      <c r="AH29" s="2">
        <f t="shared" si="15"/>
        <v>5163.4894433781192</v>
      </c>
      <c r="AI29" s="2">
        <f t="shared" si="15"/>
        <v>4730</v>
      </c>
      <c r="AJ29" s="2" t="str">
        <f t="shared" si="15"/>
        <v>N.A.</v>
      </c>
      <c r="AK29" s="2">
        <f t="shared" si="15"/>
        <v>5552.8701180744783</v>
      </c>
      <c r="AL29" s="2" t="str">
        <f t="shared" si="15"/>
        <v>N.A.</v>
      </c>
      <c r="AM29" s="2">
        <f t="shared" si="15"/>
        <v>3629.3185748875817</v>
      </c>
      <c r="AN29" s="2">
        <f t="shared" si="15"/>
        <v>0</v>
      </c>
      <c r="AO29" s="2" t="str">
        <f t="shared" si="15"/>
        <v>N.A.</v>
      </c>
      <c r="AP29" s="15">
        <f t="shared" si="15"/>
        <v>4255.3207409568276</v>
      </c>
      <c r="AQ29" s="13">
        <f t="shared" si="15"/>
        <v>6612.3105829196893</v>
      </c>
      <c r="AR29" s="14">
        <f t="shared" si="15"/>
        <v>5896.3370624723093</v>
      </c>
    </row>
    <row r="30" spans="1:44" ht="15" customHeight="1" thickBot="1" x14ac:dyDescent="0.3">
      <c r="A30" s="3" t="s">
        <v>15</v>
      </c>
      <c r="B30" s="2">
        <v>16996328.999999996</v>
      </c>
      <c r="C30" s="2"/>
      <c r="D30" s="2">
        <v>5455324</v>
      </c>
      <c r="E30" s="2">
        <v>1733760</v>
      </c>
      <c r="F30" s="2"/>
      <c r="G30" s="2">
        <v>4113244</v>
      </c>
      <c r="H30" s="2">
        <v>2197568</v>
      </c>
      <c r="I30" s="2"/>
      <c r="J30" s="2">
        <v>0</v>
      </c>
      <c r="K30" s="2"/>
      <c r="L30" s="1">
        <f t="shared" si="16"/>
        <v>24649220.999999996</v>
      </c>
      <c r="M30" s="13">
        <f t="shared" si="16"/>
        <v>5847004</v>
      </c>
      <c r="N30" s="14">
        <f t="shared" si="17"/>
        <v>30496224.999999996</v>
      </c>
      <c r="P30" s="3" t="s">
        <v>15</v>
      </c>
      <c r="Q30" s="2">
        <v>6919</v>
      </c>
      <c r="R30" s="2">
        <v>0</v>
      </c>
      <c r="S30" s="2">
        <v>1511</v>
      </c>
      <c r="T30" s="2">
        <v>576</v>
      </c>
      <c r="U30" s="2">
        <v>0</v>
      </c>
      <c r="V30" s="2">
        <v>2240</v>
      </c>
      <c r="W30" s="2">
        <v>4887</v>
      </c>
      <c r="X30" s="2">
        <v>0</v>
      </c>
      <c r="Y30" s="2">
        <v>1618</v>
      </c>
      <c r="Z30" s="2">
        <v>0</v>
      </c>
      <c r="AA30" s="1">
        <f t="shared" si="18"/>
        <v>14935</v>
      </c>
      <c r="AB30" s="13">
        <f t="shared" si="18"/>
        <v>2816</v>
      </c>
      <c r="AC30" s="17">
        <f t="shared" si="19"/>
        <v>17751</v>
      </c>
      <c r="AE30" s="3" t="s">
        <v>15</v>
      </c>
      <c r="AF30" s="2">
        <f t="shared" si="20"/>
        <v>2456.4718890013</v>
      </c>
      <c r="AG30" s="2" t="str">
        <f t="shared" si="15"/>
        <v>N.A.</v>
      </c>
      <c r="AH30" s="2">
        <f t="shared" si="15"/>
        <v>3610.4063534083389</v>
      </c>
      <c r="AI30" s="2">
        <f t="shared" si="15"/>
        <v>3010</v>
      </c>
      <c r="AJ30" s="2" t="str">
        <f t="shared" si="15"/>
        <v>N.A.</v>
      </c>
      <c r="AK30" s="2">
        <f t="shared" si="15"/>
        <v>1836.2696428571428</v>
      </c>
      <c r="AL30" s="2">
        <f t="shared" si="15"/>
        <v>449.67628401882547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1650.433277535989</v>
      </c>
      <c r="AQ30" s="13">
        <f t="shared" si="15"/>
        <v>2076.3508522727275</v>
      </c>
      <c r="AR30" s="14">
        <f t="shared" si="15"/>
        <v>1718.0003943439804</v>
      </c>
    </row>
    <row r="31" spans="1:44" ht="15" customHeight="1" thickBot="1" x14ac:dyDescent="0.3">
      <c r="A31" s="4" t="s">
        <v>16</v>
      </c>
      <c r="B31" s="2">
        <v>82994258.999999985</v>
      </c>
      <c r="C31" s="2">
        <v>185895577</v>
      </c>
      <c r="D31" s="2">
        <v>26140459</v>
      </c>
      <c r="E31" s="2">
        <v>2954100</v>
      </c>
      <c r="F31" s="2">
        <v>8935280</v>
      </c>
      <c r="G31" s="2">
        <v>16340664.000000002</v>
      </c>
      <c r="H31" s="2">
        <v>14512308.000000002</v>
      </c>
      <c r="I31" s="2">
        <v>10492359.999999998</v>
      </c>
      <c r="J31" s="2">
        <v>0</v>
      </c>
      <c r="K31" s="2"/>
      <c r="L31" s="1">
        <f t="shared" ref="L31" si="21">B31+D31+F31+H31+J31</f>
        <v>132582305.99999999</v>
      </c>
      <c r="M31" s="13">
        <f t="shared" ref="M31" si="22">C31+E31+G31+I31+K31</f>
        <v>215682701</v>
      </c>
      <c r="N31" s="17">
        <f t="shared" ref="N31" si="23">L31+M31</f>
        <v>348265007</v>
      </c>
      <c r="P31" s="4" t="s">
        <v>16</v>
      </c>
      <c r="Q31" s="2">
        <v>22557</v>
      </c>
      <c r="R31" s="2">
        <v>26330</v>
      </c>
      <c r="S31" s="2">
        <v>5253</v>
      </c>
      <c r="T31" s="2">
        <v>834</v>
      </c>
      <c r="U31" s="2">
        <v>2071</v>
      </c>
      <c r="V31" s="2">
        <v>4442</v>
      </c>
      <c r="W31" s="2">
        <v>8651</v>
      </c>
      <c r="X31" s="2">
        <v>2891</v>
      </c>
      <c r="Y31" s="2">
        <v>2799</v>
      </c>
      <c r="Z31" s="2">
        <v>0</v>
      </c>
      <c r="AA31" s="1">
        <f t="shared" ref="AA31" si="24">Q31+S31+U31+W31+Y31</f>
        <v>41331</v>
      </c>
      <c r="AB31" s="13">
        <f t="shared" ref="AB31" si="25">R31+T31+V31+X31+Z31</f>
        <v>34497</v>
      </c>
      <c r="AC31" s="14">
        <f t="shared" ref="AC31" si="26">AA31+AB31</f>
        <v>75828</v>
      </c>
      <c r="AE31" s="4" t="s">
        <v>16</v>
      </c>
      <c r="AF31" s="2">
        <f t="shared" si="20"/>
        <v>3679.3128075541954</v>
      </c>
      <c r="AG31" s="2">
        <f t="shared" si="15"/>
        <v>7060.2194075199395</v>
      </c>
      <c r="AH31" s="2">
        <f t="shared" si="15"/>
        <v>4976.2914525033311</v>
      </c>
      <c r="AI31" s="2">
        <f t="shared" si="15"/>
        <v>3542.0863309352517</v>
      </c>
      <c r="AJ31" s="2">
        <f t="shared" si="15"/>
        <v>4314.4760985031389</v>
      </c>
      <c r="AK31" s="2">
        <f t="shared" si="15"/>
        <v>3678.6726699684832</v>
      </c>
      <c r="AL31" s="2">
        <f t="shared" si="15"/>
        <v>1677.529534157901</v>
      </c>
      <c r="AM31" s="2">
        <f t="shared" si="15"/>
        <v>3629.3185748875817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3207.8175219568843</v>
      </c>
      <c r="AQ31" s="13">
        <f t="shared" ref="AQ31" si="28">IFERROR(M31/AB31, "N.A.")</f>
        <v>6252.2161637243817</v>
      </c>
      <c r="AR31" s="14">
        <f t="shared" ref="AR31" si="29">IFERROR(N31/AC31, "N.A.")</f>
        <v>4592.8285989344304</v>
      </c>
    </row>
    <row r="32" spans="1:44" ht="15" customHeight="1" thickBot="1" x14ac:dyDescent="0.3">
      <c r="A32" s="5" t="s">
        <v>0</v>
      </c>
      <c r="B32" s="24">
        <f>B31+C31</f>
        <v>268889836</v>
      </c>
      <c r="C32" s="26"/>
      <c r="D32" s="24">
        <f>D31+E31</f>
        <v>29094559</v>
      </c>
      <c r="E32" s="26"/>
      <c r="F32" s="24">
        <f>F31+G31</f>
        <v>25275944</v>
      </c>
      <c r="G32" s="26"/>
      <c r="H32" s="24">
        <f>H31+I31</f>
        <v>25004668</v>
      </c>
      <c r="I32" s="26"/>
      <c r="J32" s="24">
        <f>J31+K31</f>
        <v>0</v>
      </c>
      <c r="K32" s="26"/>
      <c r="L32" s="24">
        <f>L31+M31</f>
        <v>348265007</v>
      </c>
      <c r="M32" s="25"/>
      <c r="N32" s="18">
        <f>B32+D32+F32+H32+J32</f>
        <v>348265007</v>
      </c>
      <c r="P32" s="5" t="s">
        <v>0</v>
      </c>
      <c r="Q32" s="24">
        <f>Q31+R31</f>
        <v>48887</v>
      </c>
      <c r="R32" s="26"/>
      <c r="S32" s="24">
        <f>S31+T31</f>
        <v>6087</v>
      </c>
      <c r="T32" s="26"/>
      <c r="U32" s="24">
        <f>U31+V31</f>
        <v>6513</v>
      </c>
      <c r="V32" s="26"/>
      <c r="W32" s="24">
        <f>W31+X31</f>
        <v>11542</v>
      </c>
      <c r="X32" s="26"/>
      <c r="Y32" s="24">
        <f>Y31+Z31</f>
        <v>2799</v>
      </c>
      <c r="Z32" s="26"/>
      <c r="AA32" s="24">
        <f>AA31+AB31</f>
        <v>75828</v>
      </c>
      <c r="AB32" s="26"/>
      <c r="AC32" s="19">
        <f>Q32+S32+U32+W32+Y32</f>
        <v>75828</v>
      </c>
      <c r="AE32" s="5" t="s">
        <v>0</v>
      </c>
      <c r="AF32" s="27">
        <f>IFERROR(B32/Q32,"N.A.")</f>
        <v>5500.2318816863381</v>
      </c>
      <c r="AG32" s="28"/>
      <c r="AH32" s="27">
        <f>IFERROR(D32/S32,"N.A.")</f>
        <v>4779.7862658123868</v>
      </c>
      <c r="AI32" s="28"/>
      <c r="AJ32" s="27">
        <f>IFERROR(F32/U32,"N.A.")</f>
        <v>3880.8450790726238</v>
      </c>
      <c r="AK32" s="28"/>
      <c r="AL32" s="27">
        <f>IFERROR(H32/W32,"N.A.")</f>
        <v>2166.4068618956853</v>
      </c>
      <c r="AM32" s="28"/>
      <c r="AN32" s="27">
        <f>IFERROR(J32/Y32,"N.A.")</f>
        <v>0</v>
      </c>
      <c r="AO32" s="28"/>
      <c r="AP32" s="27">
        <f>IFERROR(L32/AA32,"N.A.")</f>
        <v>4592.8285989344304</v>
      </c>
      <c r="AQ32" s="28"/>
      <c r="AR32" s="16">
        <f>IFERROR(N32/AC32, "N.A.")</f>
        <v>4592.8285989344304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4380892.0000000009</v>
      </c>
      <c r="C39" s="2"/>
      <c r="D39" s="2">
        <v>1089000</v>
      </c>
      <c r="E39" s="2"/>
      <c r="F39" s="2">
        <v>1283550</v>
      </c>
      <c r="G39" s="2"/>
      <c r="H39" s="2">
        <v>17949241</v>
      </c>
      <c r="I39" s="2"/>
      <c r="J39" s="2">
        <v>0</v>
      </c>
      <c r="K39" s="2"/>
      <c r="L39" s="1">
        <f>B39+D39+F39+H39+J39</f>
        <v>24702683</v>
      </c>
      <c r="M39" s="13">
        <f>C39+E39+G39+I39+K39</f>
        <v>0</v>
      </c>
      <c r="N39" s="14">
        <f>L39+M39</f>
        <v>24702683</v>
      </c>
      <c r="P39" s="3" t="s">
        <v>12</v>
      </c>
      <c r="Q39" s="2">
        <v>2223</v>
      </c>
      <c r="R39" s="2">
        <v>0</v>
      </c>
      <c r="S39" s="2">
        <v>363</v>
      </c>
      <c r="T39" s="2">
        <v>0</v>
      </c>
      <c r="U39" s="2">
        <v>199</v>
      </c>
      <c r="V39" s="2">
        <v>0</v>
      </c>
      <c r="W39" s="2">
        <v>8620</v>
      </c>
      <c r="X39" s="2">
        <v>0</v>
      </c>
      <c r="Y39" s="2">
        <v>1159</v>
      </c>
      <c r="Z39" s="2">
        <v>0</v>
      </c>
      <c r="AA39" s="1">
        <f>Q39+S39+U39+W39+Y39</f>
        <v>12564</v>
      </c>
      <c r="AB39" s="13">
        <f>R39+T39+V39+X39+Z39</f>
        <v>0</v>
      </c>
      <c r="AC39" s="14">
        <f>AA39+AB39</f>
        <v>12564</v>
      </c>
      <c r="AE39" s="3" t="s">
        <v>12</v>
      </c>
      <c r="AF39" s="2">
        <f>IFERROR(B39/Q39, "N.A.")</f>
        <v>1970.7116509221776</v>
      </c>
      <c r="AG39" s="2" t="str">
        <f t="shared" ref="AG39:AR43" si="30">IFERROR(C39/R39, "N.A.")</f>
        <v>N.A.</v>
      </c>
      <c r="AH39" s="2">
        <f t="shared" si="30"/>
        <v>3000</v>
      </c>
      <c r="AI39" s="2" t="str">
        <f t="shared" si="30"/>
        <v>N.A.</v>
      </c>
      <c r="AJ39" s="2">
        <f t="shared" si="30"/>
        <v>6450</v>
      </c>
      <c r="AK39" s="2" t="str">
        <f t="shared" si="30"/>
        <v>N.A.</v>
      </c>
      <c r="AL39" s="2">
        <f t="shared" si="30"/>
        <v>2082.2785382830625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1966.1479624323463</v>
      </c>
      <c r="AQ39" s="13" t="str">
        <f t="shared" si="30"/>
        <v>N.A.</v>
      </c>
      <c r="AR39" s="14">
        <f t="shared" si="30"/>
        <v>1966.1479624323463</v>
      </c>
    </row>
    <row r="40" spans="1:44" ht="15" customHeight="1" thickBot="1" x14ac:dyDescent="0.3">
      <c r="A40" s="3" t="s">
        <v>13</v>
      </c>
      <c r="B40" s="2">
        <v>9690125.0000000019</v>
      </c>
      <c r="C40" s="2"/>
      <c r="D40" s="2">
        <v>179740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9869865.0000000019</v>
      </c>
      <c r="M40" s="13">
        <f t="shared" si="31"/>
        <v>0</v>
      </c>
      <c r="N40" s="14">
        <f t="shared" ref="N40:N42" si="32">L40+M40</f>
        <v>9869865.0000000019</v>
      </c>
      <c r="P40" s="3" t="s">
        <v>13</v>
      </c>
      <c r="Q40" s="2">
        <v>4170</v>
      </c>
      <c r="R40" s="2">
        <v>0</v>
      </c>
      <c r="S40" s="2">
        <v>209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4379</v>
      </c>
      <c r="AB40" s="13">
        <f t="shared" si="33"/>
        <v>0</v>
      </c>
      <c r="AC40" s="14">
        <f t="shared" ref="AC40:AC42" si="34">AA40+AB40</f>
        <v>4379</v>
      </c>
      <c r="AE40" s="3" t="s">
        <v>13</v>
      </c>
      <c r="AF40" s="2">
        <f t="shared" ref="AF40:AF43" si="35">IFERROR(B40/Q40, "N.A.")</f>
        <v>2323.7709832134296</v>
      </c>
      <c r="AG40" s="2" t="str">
        <f t="shared" si="30"/>
        <v>N.A.</v>
      </c>
      <c r="AH40" s="2">
        <f t="shared" si="30"/>
        <v>860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2253.9084265814117</v>
      </c>
      <c r="AQ40" s="13" t="str">
        <f t="shared" si="30"/>
        <v>N.A.</v>
      </c>
      <c r="AR40" s="14">
        <f t="shared" si="30"/>
        <v>2253.9084265814117</v>
      </c>
    </row>
    <row r="41" spans="1:44" ht="15" customHeight="1" thickBot="1" x14ac:dyDescent="0.3">
      <c r="A41" s="3" t="s">
        <v>14</v>
      </c>
      <c r="B41" s="2">
        <v>24971005</v>
      </c>
      <c r="C41" s="2">
        <v>145800450</v>
      </c>
      <c r="D41" s="2">
        <v>3739800</v>
      </c>
      <c r="E41" s="2">
        <v>0</v>
      </c>
      <c r="F41" s="2"/>
      <c r="G41" s="2">
        <v>5790000</v>
      </c>
      <c r="H41" s="2"/>
      <c r="I41" s="2">
        <v>10448175.000000002</v>
      </c>
      <c r="J41" s="2">
        <v>0</v>
      </c>
      <c r="K41" s="2"/>
      <c r="L41" s="1">
        <f t="shared" si="31"/>
        <v>28710805</v>
      </c>
      <c r="M41" s="13">
        <f t="shared" si="31"/>
        <v>162038625</v>
      </c>
      <c r="N41" s="14">
        <f t="shared" si="32"/>
        <v>190749430</v>
      </c>
      <c r="P41" s="3" t="s">
        <v>14</v>
      </c>
      <c r="Q41" s="2">
        <v>5601</v>
      </c>
      <c r="R41" s="2">
        <v>21358</v>
      </c>
      <c r="S41" s="2">
        <v>547</v>
      </c>
      <c r="T41" s="2">
        <v>213</v>
      </c>
      <c r="U41" s="2">
        <v>0</v>
      </c>
      <c r="V41" s="2">
        <v>997</v>
      </c>
      <c r="W41" s="2">
        <v>0</v>
      </c>
      <c r="X41" s="2">
        <v>2716</v>
      </c>
      <c r="Y41" s="2">
        <v>4099</v>
      </c>
      <c r="Z41" s="2">
        <v>0</v>
      </c>
      <c r="AA41" s="1">
        <f t="shared" si="33"/>
        <v>10247</v>
      </c>
      <c r="AB41" s="13">
        <f t="shared" si="33"/>
        <v>25284</v>
      </c>
      <c r="AC41" s="14">
        <f t="shared" si="34"/>
        <v>35531</v>
      </c>
      <c r="AE41" s="3" t="s">
        <v>14</v>
      </c>
      <c r="AF41" s="2">
        <f t="shared" si="35"/>
        <v>4458.3119085877524</v>
      </c>
      <c r="AG41" s="2">
        <f t="shared" si="30"/>
        <v>6826.5029497143923</v>
      </c>
      <c r="AH41" s="2">
        <f t="shared" si="30"/>
        <v>6836.9287020109687</v>
      </c>
      <c r="AI41" s="2">
        <f t="shared" si="30"/>
        <v>0</v>
      </c>
      <c r="AJ41" s="2" t="str">
        <f t="shared" si="30"/>
        <v>N.A.</v>
      </c>
      <c r="AK41" s="2">
        <f t="shared" si="30"/>
        <v>5807.4222668004013</v>
      </c>
      <c r="AL41" s="2" t="str">
        <f t="shared" si="30"/>
        <v>N.A.</v>
      </c>
      <c r="AM41" s="2">
        <f t="shared" si="30"/>
        <v>3846.8980117820329</v>
      </c>
      <c r="AN41" s="2">
        <f t="shared" si="30"/>
        <v>0</v>
      </c>
      <c r="AO41" s="2" t="str">
        <f t="shared" si="30"/>
        <v>N.A.</v>
      </c>
      <c r="AP41" s="15">
        <f t="shared" si="30"/>
        <v>2801.8742070850003</v>
      </c>
      <c r="AQ41" s="13">
        <f t="shared" si="30"/>
        <v>6408.7416943521594</v>
      </c>
      <c r="AR41" s="14">
        <f t="shared" si="30"/>
        <v>5368.5353634854073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205592</v>
      </c>
      <c r="I42" s="2"/>
      <c r="J42" s="2">
        <v>0</v>
      </c>
      <c r="K42" s="2"/>
      <c r="L42" s="1">
        <f t="shared" si="31"/>
        <v>205592</v>
      </c>
      <c r="M42" s="13">
        <f t="shared" si="31"/>
        <v>0</v>
      </c>
      <c r="N42" s="14">
        <f t="shared" si="32"/>
        <v>205592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1290</v>
      </c>
      <c r="X42" s="2">
        <v>0</v>
      </c>
      <c r="Y42" s="2">
        <v>733</v>
      </c>
      <c r="Z42" s="2">
        <v>0</v>
      </c>
      <c r="AA42" s="1">
        <f t="shared" si="33"/>
        <v>2023</v>
      </c>
      <c r="AB42" s="13">
        <f t="shared" si="33"/>
        <v>0</v>
      </c>
      <c r="AC42" s="14">
        <f t="shared" si="34"/>
        <v>2023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159.37364341085271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101.62728620860109</v>
      </c>
      <c r="AQ42" s="13" t="str">
        <f t="shared" si="30"/>
        <v>N.A.</v>
      </c>
      <c r="AR42" s="14">
        <f t="shared" si="30"/>
        <v>101.62728620860109</v>
      </c>
    </row>
    <row r="43" spans="1:44" ht="15" customHeight="1" thickBot="1" x14ac:dyDescent="0.3">
      <c r="A43" s="4" t="s">
        <v>16</v>
      </c>
      <c r="B43" s="2">
        <v>39042022.000000007</v>
      </c>
      <c r="C43" s="2">
        <v>145800450</v>
      </c>
      <c r="D43" s="2">
        <v>5008540</v>
      </c>
      <c r="E43" s="2">
        <v>0</v>
      </c>
      <c r="F43" s="2">
        <v>1283550</v>
      </c>
      <c r="G43" s="2">
        <v>5790000</v>
      </c>
      <c r="H43" s="2">
        <v>18154832.999999996</v>
      </c>
      <c r="I43" s="2">
        <v>10448175.000000002</v>
      </c>
      <c r="J43" s="2">
        <v>0</v>
      </c>
      <c r="K43" s="2"/>
      <c r="L43" s="1">
        <f t="shared" ref="L43" si="36">B43+D43+F43+H43+J43</f>
        <v>63488945</v>
      </c>
      <c r="M43" s="13">
        <f t="shared" ref="M43" si="37">C43+E43+G43+I43+K43</f>
        <v>162038625</v>
      </c>
      <c r="N43" s="17">
        <f t="shared" ref="N43" si="38">L43+M43</f>
        <v>225527570</v>
      </c>
      <c r="P43" s="4" t="s">
        <v>16</v>
      </c>
      <c r="Q43" s="2">
        <v>11994</v>
      </c>
      <c r="R43" s="2">
        <v>21358</v>
      </c>
      <c r="S43" s="2">
        <v>1119</v>
      </c>
      <c r="T43" s="2">
        <v>213</v>
      </c>
      <c r="U43" s="2">
        <v>199</v>
      </c>
      <c r="V43" s="2">
        <v>997</v>
      </c>
      <c r="W43" s="2">
        <v>9910</v>
      </c>
      <c r="X43" s="2">
        <v>2716</v>
      </c>
      <c r="Y43" s="2">
        <v>5991</v>
      </c>
      <c r="Z43" s="2">
        <v>0</v>
      </c>
      <c r="AA43" s="1">
        <f t="shared" ref="AA43" si="39">Q43+S43+U43+W43+Y43</f>
        <v>29213</v>
      </c>
      <c r="AB43" s="13">
        <f t="shared" ref="AB43" si="40">R43+T43+V43+X43+Z43</f>
        <v>25284</v>
      </c>
      <c r="AC43" s="17">
        <f t="shared" ref="AC43" si="41">AA43+AB43</f>
        <v>54497</v>
      </c>
      <c r="AE43" s="4" t="s">
        <v>16</v>
      </c>
      <c r="AF43" s="2">
        <f t="shared" si="35"/>
        <v>3255.1293980323503</v>
      </c>
      <c r="AG43" s="2">
        <f t="shared" si="30"/>
        <v>6826.5029497143923</v>
      </c>
      <c r="AH43" s="2">
        <f t="shared" si="30"/>
        <v>4475.9070598748885</v>
      </c>
      <c r="AI43" s="2">
        <f t="shared" si="30"/>
        <v>0</v>
      </c>
      <c r="AJ43" s="2">
        <f t="shared" si="30"/>
        <v>6450</v>
      </c>
      <c r="AK43" s="2">
        <f t="shared" si="30"/>
        <v>5807.4222668004013</v>
      </c>
      <c r="AL43" s="2">
        <f t="shared" si="30"/>
        <v>1831.9710393541873</v>
      </c>
      <c r="AM43" s="2">
        <f t="shared" si="30"/>
        <v>3846.8980117820329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2173.3113682264743</v>
      </c>
      <c r="AQ43" s="13">
        <f t="shared" ref="AQ43" si="43">IFERROR(M43/AB43, "N.A.")</f>
        <v>6408.7416943521594</v>
      </c>
      <c r="AR43" s="14">
        <f t="shared" ref="AR43" si="44">IFERROR(N43/AC43, "N.A.")</f>
        <v>4138.348349450428</v>
      </c>
    </row>
    <row r="44" spans="1:44" ht="15" customHeight="1" thickBot="1" x14ac:dyDescent="0.3">
      <c r="A44" s="5" t="s">
        <v>0</v>
      </c>
      <c r="B44" s="24">
        <f>B43+C43</f>
        <v>184842472</v>
      </c>
      <c r="C44" s="26"/>
      <c r="D44" s="24">
        <f>D43+E43</f>
        <v>5008540</v>
      </c>
      <c r="E44" s="26"/>
      <c r="F44" s="24">
        <f>F43+G43</f>
        <v>7073550</v>
      </c>
      <c r="G44" s="26"/>
      <c r="H44" s="24">
        <f>H43+I43</f>
        <v>28603008</v>
      </c>
      <c r="I44" s="26"/>
      <c r="J44" s="24">
        <f>J43+K43</f>
        <v>0</v>
      </c>
      <c r="K44" s="26"/>
      <c r="L44" s="24">
        <f>L43+M43</f>
        <v>225527570</v>
      </c>
      <c r="M44" s="25"/>
      <c r="N44" s="18">
        <f>B44+D44+F44+H44+J44</f>
        <v>225527570</v>
      </c>
      <c r="P44" s="5" t="s">
        <v>0</v>
      </c>
      <c r="Q44" s="24">
        <f>Q43+R43</f>
        <v>33352</v>
      </c>
      <c r="R44" s="26"/>
      <c r="S44" s="24">
        <f>S43+T43</f>
        <v>1332</v>
      </c>
      <c r="T44" s="26"/>
      <c r="U44" s="24">
        <f>U43+V43</f>
        <v>1196</v>
      </c>
      <c r="V44" s="26"/>
      <c r="W44" s="24">
        <f>W43+X43</f>
        <v>12626</v>
      </c>
      <c r="X44" s="26"/>
      <c r="Y44" s="24">
        <f>Y43+Z43</f>
        <v>5991</v>
      </c>
      <c r="Z44" s="26"/>
      <c r="AA44" s="24">
        <f>AA43+AB43</f>
        <v>54497</v>
      </c>
      <c r="AB44" s="25"/>
      <c r="AC44" s="18">
        <f>Q44+S44+U44+W44+Y44</f>
        <v>54497</v>
      </c>
      <c r="AE44" s="5" t="s">
        <v>0</v>
      </c>
      <c r="AF44" s="27">
        <f>IFERROR(B44/Q44,"N.A.")</f>
        <v>5542.170544495083</v>
      </c>
      <c r="AG44" s="28"/>
      <c r="AH44" s="27">
        <f>IFERROR(D44/S44,"N.A.")</f>
        <v>3760.165165165165</v>
      </c>
      <c r="AI44" s="28"/>
      <c r="AJ44" s="27">
        <f>IFERROR(F44/U44,"N.A.")</f>
        <v>5914.3394648829435</v>
      </c>
      <c r="AK44" s="28"/>
      <c r="AL44" s="27">
        <f>IFERROR(H44/W44,"N.A.")</f>
        <v>2265.4053540313639</v>
      </c>
      <c r="AM44" s="28"/>
      <c r="AN44" s="27">
        <f>IFERROR(J44/Y44,"N.A.")</f>
        <v>0</v>
      </c>
      <c r="AO44" s="28"/>
      <c r="AP44" s="27">
        <f>IFERROR(L44/AA44,"N.A.")</f>
        <v>4138.348349450428</v>
      </c>
      <c r="AQ44" s="28"/>
      <c r="AR44" s="16">
        <f>IFERROR(N44/AC44, "N.A.")</f>
        <v>4138.348349450428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99807959.999999955</v>
      </c>
      <c r="C15" s="2"/>
      <c r="D15" s="2">
        <v>69488619.999999985</v>
      </c>
      <c r="E15" s="2"/>
      <c r="F15" s="2">
        <v>29707739.999999996</v>
      </c>
      <c r="G15" s="2"/>
      <c r="H15" s="2">
        <v>167528761</v>
      </c>
      <c r="I15" s="2"/>
      <c r="J15" s="2">
        <v>0</v>
      </c>
      <c r="K15" s="2"/>
      <c r="L15" s="1">
        <f>B15+D15+F15+H15+J15</f>
        <v>366533080.99999994</v>
      </c>
      <c r="M15" s="13">
        <f>C15+E15+G15+I15+K15</f>
        <v>0</v>
      </c>
      <c r="N15" s="14">
        <f>L15+M15</f>
        <v>366533080.99999994</v>
      </c>
      <c r="P15" s="3" t="s">
        <v>12</v>
      </c>
      <c r="Q15" s="2">
        <v>20039</v>
      </c>
      <c r="R15" s="2">
        <v>0</v>
      </c>
      <c r="S15" s="2">
        <v>11218</v>
      </c>
      <c r="T15" s="2">
        <v>0</v>
      </c>
      <c r="U15" s="2">
        <v>5556</v>
      </c>
      <c r="V15" s="2">
        <v>0</v>
      </c>
      <c r="W15" s="2">
        <v>46376</v>
      </c>
      <c r="X15" s="2">
        <v>0</v>
      </c>
      <c r="Y15" s="2">
        <v>3390</v>
      </c>
      <c r="Z15" s="2">
        <v>0</v>
      </c>
      <c r="AA15" s="1">
        <f>Q15+S15+U15+W15+Y15</f>
        <v>86579</v>
      </c>
      <c r="AB15" s="13">
        <f>R15+T15+V15+X15+Z15</f>
        <v>0</v>
      </c>
      <c r="AC15" s="14">
        <f>AA15+AB15</f>
        <v>86579</v>
      </c>
      <c r="AE15" s="3" t="s">
        <v>12</v>
      </c>
      <c r="AF15" s="2">
        <f>IFERROR(B15/Q15, "N.A.")</f>
        <v>4980.6856629572312</v>
      </c>
      <c r="AG15" s="2" t="str">
        <f t="shared" ref="AG15:AR19" si="0">IFERROR(C15/R15, "N.A.")</f>
        <v>N.A.</v>
      </c>
      <c r="AH15" s="2">
        <f t="shared" si="0"/>
        <v>6194.3858085220172</v>
      </c>
      <c r="AI15" s="2" t="str">
        <f t="shared" si="0"/>
        <v>N.A.</v>
      </c>
      <c r="AJ15" s="2">
        <f t="shared" si="0"/>
        <v>5346.9654427645783</v>
      </c>
      <c r="AK15" s="2" t="str">
        <f t="shared" si="0"/>
        <v>N.A.</v>
      </c>
      <c r="AL15" s="2">
        <f t="shared" si="0"/>
        <v>3612.4021260997069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4233.5102161032119</v>
      </c>
      <c r="AQ15" s="13" t="str">
        <f t="shared" si="0"/>
        <v>N.A.</v>
      </c>
      <c r="AR15" s="14">
        <f t="shared" si="0"/>
        <v>4233.5102161032119</v>
      </c>
    </row>
    <row r="16" spans="1:44" ht="15" customHeight="1" thickBot="1" x14ac:dyDescent="0.3">
      <c r="A16" s="3" t="s">
        <v>13</v>
      </c>
      <c r="B16" s="2">
        <v>62121987.000000015</v>
      </c>
      <c r="C16" s="2">
        <v>3816960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62121987.000000015</v>
      </c>
      <c r="M16" s="13">
        <f t="shared" si="1"/>
        <v>3816960</v>
      </c>
      <c r="N16" s="14">
        <f t="shared" ref="N16:N18" si="2">L16+M16</f>
        <v>65938947.000000015</v>
      </c>
      <c r="P16" s="3" t="s">
        <v>13</v>
      </c>
      <c r="Q16" s="2">
        <v>16168</v>
      </c>
      <c r="R16" s="2">
        <v>866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16168</v>
      </c>
      <c r="AB16" s="13">
        <f t="shared" si="3"/>
        <v>866</v>
      </c>
      <c r="AC16" s="14">
        <f t="shared" ref="AC16:AC18" si="4">AA16+AB16</f>
        <v>17034</v>
      </c>
      <c r="AE16" s="3" t="s">
        <v>13</v>
      </c>
      <c r="AF16" s="2">
        <f t="shared" ref="AF16:AF19" si="5">IFERROR(B16/Q16, "N.A.")</f>
        <v>3842.2802449282544</v>
      </c>
      <c r="AG16" s="2">
        <f t="shared" si="0"/>
        <v>4407.5750577367207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3842.2802449282544</v>
      </c>
      <c r="AQ16" s="13">
        <f t="shared" si="0"/>
        <v>4407.5750577367207</v>
      </c>
      <c r="AR16" s="14">
        <f t="shared" si="0"/>
        <v>3871.0195491370209</v>
      </c>
    </row>
    <row r="17" spans="1:44" ht="15" customHeight="1" thickBot="1" x14ac:dyDescent="0.3">
      <c r="A17" s="3" t="s">
        <v>14</v>
      </c>
      <c r="B17" s="2">
        <v>254878722.00000015</v>
      </c>
      <c r="C17" s="2">
        <v>1350824172.9999983</v>
      </c>
      <c r="D17" s="2">
        <v>55584566.999999993</v>
      </c>
      <c r="E17" s="2">
        <v>24907480</v>
      </c>
      <c r="F17" s="2"/>
      <c r="G17" s="2">
        <v>103650780.00000004</v>
      </c>
      <c r="H17" s="2"/>
      <c r="I17" s="2">
        <v>47247180.00000003</v>
      </c>
      <c r="J17" s="2">
        <v>0</v>
      </c>
      <c r="K17" s="2"/>
      <c r="L17" s="1">
        <f t="shared" si="1"/>
        <v>310463289.00000012</v>
      </c>
      <c r="M17" s="13">
        <f t="shared" si="1"/>
        <v>1526629612.9999983</v>
      </c>
      <c r="N17" s="14">
        <f t="shared" si="2"/>
        <v>1837092901.9999986</v>
      </c>
      <c r="P17" s="3" t="s">
        <v>14</v>
      </c>
      <c r="Q17" s="2">
        <v>47987</v>
      </c>
      <c r="R17" s="2">
        <v>225098</v>
      </c>
      <c r="S17" s="2">
        <v>9667</v>
      </c>
      <c r="T17" s="2">
        <v>4113</v>
      </c>
      <c r="U17" s="2">
        <v>0</v>
      </c>
      <c r="V17" s="2">
        <v>11350</v>
      </c>
      <c r="W17" s="2">
        <v>0</v>
      </c>
      <c r="X17" s="2">
        <v>11738</v>
      </c>
      <c r="Y17" s="2">
        <v>3813</v>
      </c>
      <c r="Z17" s="2">
        <v>0</v>
      </c>
      <c r="AA17" s="1">
        <f t="shared" si="3"/>
        <v>61467</v>
      </c>
      <c r="AB17" s="13">
        <f t="shared" si="3"/>
        <v>252299</v>
      </c>
      <c r="AC17" s="14">
        <f t="shared" si="4"/>
        <v>313766</v>
      </c>
      <c r="AE17" s="3" t="s">
        <v>14</v>
      </c>
      <c r="AF17" s="2">
        <f t="shared" si="5"/>
        <v>5311.4118823848157</v>
      </c>
      <c r="AG17" s="2">
        <f t="shared" si="0"/>
        <v>6001.0492007925359</v>
      </c>
      <c r="AH17" s="2">
        <f t="shared" si="0"/>
        <v>5749.9293472638865</v>
      </c>
      <c r="AI17" s="2">
        <f t="shared" si="0"/>
        <v>6055.7938244590323</v>
      </c>
      <c r="AJ17" s="2" t="str">
        <f t="shared" si="0"/>
        <v>N.A.</v>
      </c>
      <c r="AK17" s="2">
        <f t="shared" si="0"/>
        <v>9132.2273127753342</v>
      </c>
      <c r="AL17" s="2" t="str">
        <f t="shared" si="0"/>
        <v>N.A.</v>
      </c>
      <c r="AM17" s="2">
        <f t="shared" si="0"/>
        <v>4025.1473845629603</v>
      </c>
      <c r="AN17" s="2">
        <f t="shared" si="0"/>
        <v>0</v>
      </c>
      <c r="AO17" s="2" t="str">
        <f t="shared" si="0"/>
        <v>N.A.</v>
      </c>
      <c r="AP17" s="15">
        <f t="shared" si="0"/>
        <v>5050.8937966713866</v>
      </c>
      <c r="AQ17" s="13">
        <f t="shared" si="0"/>
        <v>6050.8746090947579</v>
      </c>
      <c r="AR17" s="14">
        <f t="shared" si="0"/>
        <v>5854.9776011422482</v>
      </c>
    </row>
    <row r="18" spans="1:44" ht="15" customHeight="1" thickBot="1" x14ac:dyDescent="0.3">
      <c r="A18" s="3" t="s">
        <v>15</v>
      </c>
      <c r="B18" s="2">
        <v>819150</v>
      </c>
      <c r="C18" s="2"/>
      <c r="D18" s="2"/>
      <c r="E18" s="2"/>
      <c r="F18" s="2"/>
      <c r="G18" s="2">
        <v>0</v>
      </c>
      <c r="H18" s="2">
        <v>977560</v>
      </c>
      <c r="I18" s="2"/>
      <c r="J18" s="2">
        <v>0</v>
      </c>
      <c r="K18" s="2"/>
      <c r="L18" s="1">
        <f t="shared" si="1"/>
        <v>1796710</v>
      </c>
      <c r="M18" s="13">
        <f t="shared" si="1"/>
        <v>0</v>
      </c>
      <c r="N18" s="14">
        <f t="shared" si="2"/>
        <v>1796710</v>
      </c>
      <c r="P18" s="3" t="s">
        <v>15</v>
      </c>
      <c r="Q18" s="2">
        <v>393</v>
      </c>
      <c r="R18" s="2">
        <v>0</v>
      </c>
      <c r="S18" s="2">
        <v>0</v>
      </c>
      <c r="T18" s="2">
        <v>0</v>
      </c>
      <c r="U18" s="2">
        <v>0</v>
      </c>
      <c r="V18" s="2">
        <v>423</v>
      </c>
      <c r="W18" s="2">
        <v>1728</v>
      </c>
      <c r="X18" s="2">
        <v>0</v>
      </c>
      <c r="Y18" s="2">
        <v>117</v>
      </c>
      <c r="Z18" s="2">
        <v>0</v>
      </c>
      <c r="AA18" s="1">
        <f t="shared" si="3"/>
        <v>2238</v>
      </c>
      <c r="AB18" s="13">
        <f t="shared" si="3"/>
        <v>423</v>
      </c>
      <c r="AC18" s="17">
        <f t="shared" si="4"/>
        <v>2661</v>
      </c>
      <c r="AE18" s="3" t="s">
        <v>15</v>
      </c>
      <c r="AF18" s="2">
        <f t="shared" si="5"/>
        <v>2084.3511450381679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565.71759259259261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802.81948168007148</v>
      </c>
      <c r="AQ18" s="13">
        <f t="shared" si="0"/>
        <v>0</v>
      </c>
      <c r="AR18" s="14">
        <f t="shared" si="0"/>
        <v>675.20105223600149</v>
      </c>
    </row>
    <row r="19" spans="1:44" ht="15" customHeight="1" thickBot="1" x14ac:dyDescent="0.3">
      <c r="A19" s="4" t="s">
        <v>16</v>
      </c>
      <c r="B19" s="2">
        <v>417627818.99999952</v>
      </c>
      <c r="C19" s="2">
        <v>1354641132.9999993</v>
      </c>
      <c r="D19" s="2">
        <v>125073186.99999999</v>
      </c>
      <c r="E19" s="2">
        <v>24907480</v>
      </c>
      <c r="F19" s="2">
        <v>29707739.999999996</v>
      </c>
      <c r="G19" s="2">
        <v>103650780</v>
      </c>
      <c r="H19" s="2">
        <v>168506321.00000012</v>
      </c>
      <c r="I19" s="2">
        <v>47247180.00000003</v>
      </c>
      <c r="J19" s="2">
        <v>0</v>
      </c>
      <c r="K19" s="2"/>
      <c r="L19" s="1">
        <f t="shared" ref="L19" si="6">B19+D19+F19+H19+J19</f>
        <v>740915066.99999964</v>
      </c>
      <c r="M19" s="13">
        <f t="shared" ref="M19" si="7">C19+E19+G19+I19+K19</f>
        <v>1530446572.9999993</v>
      </c>
      <c r="N19" s="17">
        <f t="shared" ref="N19" si="8">L19+M19</f>
        <v>2271361639.999999</v>
      </c>
      <c r="P19" s="4" t="s">
        <v>16</v>
      </c>
      <c r="Q19" s="2">
        <v>84587</v>
      </c>
      <c r="R19" s="2">
        <v>225964</v>
      </c>
      <c r="S19" s="2">
        <v>20885</v>
      </c>
      <c r="T19" s="2">
        <v>4113</v>
      </c>
      <c r="U19" s="2">
        <v>5556</v>
      </c>
      <c r="V19" s="2">
        <v>11773</v>
      </c>
      <c r="W19" s="2">
        <v>48104</v>
      </c>
      <c r="X19" s="2">
        <v>11738</v>
      </c>
      <c r="Y19" s="2">
        <v>7320</v>
      </c>
      <c r="Z19" s="2">
        <v>0</v>
      </c>
      <c r="AA19" s="1">
        <f t="shared" ref="AA19" si="9">Q19+S19+U19+W19+Y19</f>
        <v>166452</v>
      </c>
      <c r="AB19" s="13">
        <f t="shared" ref="AB19" si="10">R19+T19+V19+X19+Z19</f>
        <v>253588</v>
      </c>
      <c r="AC19" s="14">
        <f t="shared" ref="AC19" si="11">AA19+AB19</f>
        <v>420040</v>
      </c>
      <c r="AE19" s="4" t="s">
        <v>16</v>
      </c>
      <c r="AF19" s="2">
        <f t="shared" si="5"/>
        <v>4937.2577228179216</v>
      </c>
      <c r="AG19" s="2">
        <f t="shared" si="0"/>
        <v>5994.9422607140932</v>
      </c>
      <c r="AH19" s="2">
        <f t="shared" si="0"/>
        <v>5988.6610964807269</v>
      </c>
      <c r="AI19" s="2">
        <f t="shared" si="0"/>
        <v>6055.7938244590323</v>
      </c>
      <c r="AJ19" s="2">
        <f t="shared" si="0"/>
        <v>5346.9654427645783</v>
      </c>
      <c r="AK19" s="2">
        <f t="shared" si="0"/>
        <v>8804.1094028709758</v>
      </c>
      <c r="AL19" s="2">
        <f t="shared" si="0"/>
        <v>3502.9586105105627</v>
      </c>
      <c r="AM19" s="2">
        <f t="shared" si="0"/>
        <v>4025.1473845629603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4451.2235779684215</v>
      </c>
      <c r="AQ19" s="13">
        <f t="shared" ref="AQ19" si="13">IFERROR(M19/AB19, "N.A.")</f>
        <v>6035.1695387794343</v>
      </c>
      <c r="AR19" s="14">
        <f t="shared" ref="AR19" si="14">IFERROR(N19/AC19, "N.A.")</f>
        <v>5407.4889058184908</v>
      </c>
    </row>
    <row r="20" spans="1:44" ht="15" customHeight="1" thickBot="1" x14ac:dyDescent="0.3">
      <c r="A20" s="5" t="s">
        <v>0</v>
      </c>
      <c r="B20" s="24">
        <f>B19+C19</f>
        <v>1772268951.9999988</v>
      </c>
      <c r="C20" s="26"/>
      <c r="D20" s="24">
        <f>D19+E19</f>
        <v>149980667</v>
      </c>
      <c r="E20" s="26"/>
      <c r="F20" s="24">
        <f>F19+G19</f>
        <v>133358520</v>
      </c>
      <c r="G20" s="26"/>
      <c r="H20" s="24">
        <f>H19+I19</f>
        <v>215753501.00000015</v>
      </c>
      <c r="I20" s="26"/>
      <c r="J20" s="24">
        <f>J19+K19</f>
        <v>0</v>
      </c>
      <c r="K20" s="26"/>
      <c r="L20" s="24">
        <f>L19+M19</f>
        <v>2271361639.999999</v>
      </c>
      <c r="M20" s="25"/>
      <c r="N20" s="18">
        <f>B20+D20+F20+H20+J20</f>
        <v>2271361639.999999</v>
      </c>
      <c r="P20" s="5" t="s">
        <v>0</v>
      </c>
      <c r="Q20" s="24">
        <f>Q19+R19</f>
        <v>310551</v>
      </c>
      <c r="R20" s="26"/>
      <c r="S20" s="24">
        <f>S19+T19</f>
        <v>24998</v>
      </c>
      <c r="T20" s="26"/>
      <c r="U20" s="24">
        <f>U19+V19</f>
        <v>17329</v>
      </c>
      <c r="V20" s="26"/>
      <c r="W20" s="24">
        <f>W19+X19</f>
        <v>59842</v>
      </c>
      <c r="X20" s="26"/>
      <c r="Y20" s="24">
        <f>Y19+Z19</f>
        <v>7320</v>
      </c>
      <c r="Z20" s="26"/>
      <c r="AA20" s="24">
        <f>AA19+AB19</f>
        <v>420040</v>
      </c>
      <c r="AB20" s="26"/>
      <c r="AC20" s="19">
        <f>Q20+S20+U20+W20+Y20</f>
        <v>420040</v>
      </c>
      <c r="AE20" s="5" t="s">
        <v>0</v>
      </c>
      <c r="AF20" s="27">
        <f>IFERROR(B20/Q20,"N.A.")</f>
        <v>5706.8531481141545</v>
      </c>
      <c r="AG20" s="28"/>
      <c r="AH20" s="27">
        <f>IFERROR(D20/S20,"N.A.")</f>
        <v>5999.7066565325222</v>
      </c>
      <c r="AI20" s="28"/>
      <c r="AJ20" s="27">
        <f>IFERROR(F20/U20,"N.A.")</f>
        <v>7695.68469040337</v>
      </c>
      <c r="AK20" s="28"/>
      <c r="AL20" s="27">
        <f>IFERROR(H20/W20,"N.A.")</f>
        <v>3605.385866114103</v>
      </c>
      <c r="AM20" s="28"/>
      <c r="AN20" s="27">
        <f>IFERROR(J20/Y20,"N.A.")</f>
        <v>0</v>
      </c>
      <c r="AO20" s="28"/>
      <c r="AP20" s="27">
        <f>IFERROR(L20/AA20,"N.A.")</f>
        <v>5407.4889058184908</v>
      </c>
      <c r="AQ20" s="28"/>
      <c r="AR20" s="16">
        <f>IFERROR(N20/AC20, "N.A.")</f>
        <v>5407.4889058184908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92329047.999999955</v>
      </c>
      <c r="C27" s="2"/>
      <c r="D27" s="2">
        <v>67742390</v>
      </c>
      <c r="E27" s="2"/>
      <c r="F27" s="2">
        <v>27704389.999999996</v>
      </c>
      <c r="G27" s="2"/>
      <c r="H27" s="2">
        <v>115894896.99999996</v>
      </c>
      <c r="I27" s="2"/>
      <c r="J27" s="2">
        <v>0</v>
      </c>
      <c r="K27" s="2"/>
      <c r="L27" s="1">
        <f>B27+D27+F27+H27+J27</f>
        <v>303670724.99999988</v>
      </c>
      <c r="M27" s="13">
        <f>C27+E27+G27+I27+K27</f>
        <v>0</v>
      </c>
      <c r="N27" s="14">
        <f>L27+M27</f>
        <v>303670724.99999988</v>
      </c>
      <c r="P27" s="3" t="s">
        <v>12</v>
      </c>
      <c r="Q27" s="2">
        <v>16905</v>
      </c>
      <c r="R27" s="2">
        <v>0</v>
      </c>
      <c r="S27" s="2">
        <v>10828</v>
      </c>
      <c r="T27" s="2">
        <v>0</v>
      </c>
      <c r="U27" s="2">
        <v>5030</v>
      </c>
      <c r="V27" s="2">
        <v>0</v>
      </c>
      <c r="W27" s="2">
        <v>25132</v>
      </c>
      <c r="X27" s="2">
        <v>0</v>
      </c>
      <c r="Y27" s="2">
        <v>439</v>
      </c>
      <c r="Z27" s="2">
        <v>0</v>
      </c>
      <c r="AA27" s="1">
        <f>Q27+S27+U27+W27+Y27</f>
        <v>58334</v>
      </c>
      <c r="AB27" s="13">
        <f>R27+T27+V27+X27+Z27</f>
        <v>0</v>
      </c>
      <c r="AC27" s="14">
        <f>AA27+AB27</f>
        <v>58334</v>
      </c>
      <c r="AE27" s="3" t="s">
        <v>12</v>
      </c>
      <c r="AF27" s="2">
        <f>IFERROR(B27/Q27, "N.A.")</f>
        <v>5461.6414078674925</v>
      </c>
      <c r="AG27" s="2" t="str">
        <f t="shared" ref="AG27:AR31" si="15">IFERROR(C27/R27, "N.A.")</f>
        <v>N.A.</v>
      </c>
      <c r="AH27" s="2">
        <f t="shared" si="15"/>
        <v>6256.2236793498341</v>
      </c>
      <c r="AI27" s="2" t="str">
        <f t="shared" si="15"/>
        <v>N.A.</v>
      </c>
      <c r="AJ27" s="2">
        <f t="shared" si="15"/>
        <v>5507.8310139165005</v>
      </c>
      <c r="AK27" s="2" t="str">
        <f t="shared" si="15"/>
        <v>N.A.</v>
      </c>
      <c r="AL27" s="2">
        <f t="shared" si="15"/>
        <v>4611.4474375298405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5205.7243631501333</v>
      </c>
      <c r="AQ27" s="13" t="str">
        <f t="shared" si="15"/>
        <v>N.A.</v>
      </c>
      <c r="AR27" s="14">
        <f t="shared" si="15"/>
        <v>5205.7243631501333</v>
      </c>
    </row>
    <row r="28" spans="1:44" ht="15" customHeight="1" thickBot="1" x14ac:dyDescent="0.3">
      <c r="A28" s="3" t="s">
        <v>13</v>
      </c>
      <c r="B28" s="2">
        <v>8590400.0000000019</v>
      </c>
      <c r="C28" s="2">
        <v>664200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8590400.0000000019</v>
      </c>
      <c r="M28" s="13">
        <f t="shared" si="16"/>
        <v>664200</v>
      </c>
      <c r="N28" s="14">
        <f t="shared" ref="N28:N30" si="17">L28+M28</f>
        <v>9254600.0000000019</v>
      </c>
      <c r="P28" s="3" t="s">
        <v>13</v>
      </c>
      <c r="Q28" s="2">
        <v>1546</v>
      </c>
      <c r="R28" s="2">
        <v>473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1546</v>
      </c>
      <c r="AB28" s="13">
        <f t="shared" si="18"/>
        <v>473</v>
      </c>
      <c r="AC28" s="14">
        <f t="shared" ref="AC28:AC30" si="19">AA28+AB28</f>
        <v>2019</v>
      </c>
      <c r="AE28" s="3" t="s">
        <v>13</v>
      </c>
      <c r="AF28" s="2">
        <f t="shared" ref="AF28:AF31" si="20">IFERROR(B28/Q28, "N.A.")</f>
        <v>5556.5329883570521</v>
      </c>
      <c r="AG28" s="2">
        <f t="shared" si="15"/>
        <v>1404.2283298097252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5556.5329883570521</v>
      </c>
      <c r="AQ28" s="13">
        <f t="shared" si="15"/>
        <v>1404.2283298097252</v>
      </c>
      <c r="AR28" s="14">
        <f t="shared" si="15"/>
        <v>4583.7543338286287</v>
      </c>
    </row>
    <row r="29" spans="1:44" ht="15" customHeight="1" thickBot="1" x14ac:dyDescent="0.3">
      <c r="A29" s="3" t="s">
        <v>14</v>
      </c>
      <c r="B29" s="2">
        <v>188062118.00000006</v>
      </c>
      <c r="C29" s="2">
        <v>919892414.00000036</v>
      </c>
      <c r="D29" s="2">
        <v>40283241.999999993</v>
      </c>
      <c r="E29" s="2">
        <v>18628720</v>
      </c>
      <c r="F29" s="2"/>
      <c r="G29" s="2">
        <v>87400420</v>
      </c>
      <c r="H29" s="2"/>
      <c r="I29" s="2">
        <v>34236730</v>
      </c>
      <c r="J29" s="2">
        <v>0</v>
      </c>
      <c r="K29" s="2"/>
      <c r="L29" s="1">
        <f t="shared" si="16"/>
        <v>228345360.00000006</v>
      </c>
      <c r="M29" s="13">
        <f t="shared" si="16"/>
        <v>1060158284.0000004</v>
      </c>
      <c r="N29" s="14">
        <f t="shared" si="17"/>
        <v>1288503644.0000005</v>
      </c>
      <c r="P29" s="3" t="s">
        <v>14</v>
      </c>
      <c r="Q29" s="2">
        <v>30661</v>
      </c>
      <c r="R29" s="2">
        <v>142269</v>
      </c>
      <c r="S29" s="2">
        <v>6572</v>
      </c>
      <c r="T29" s="2">
        <v>2270</v>
      </c>
      <c r="U29" s="2">
        <v>0</v>
      </c>
      <c r="V29" s="2">
        <v>8713</v>
      </c>
      <c r="W29" s="2">
        <v>0</v>
      </c>
      <c r="X29" s="2">
        <v>7247</v>
      </c>
      <c r="Y29" s="2">
        <v>1105</v>
      </c>
      <c r="Z29" s="2">
        <v>0</v>
      </c>
      <c r="AA29" s="1">
        <f t="shared" si="18"/>
        <v>38338</v>
      </c>
      <c r="AB29" s="13">
        <f t="shared" si="18"/>
        <v>160499</v>
      </c>
      <c r="AC29" s="14">
        <f t="shared" si="19"/>
        <v>198837</v>
      </c>
      <c r="AE29" s="3" t="s">
        <v>14</v>
      </c>
      <c r="AF29" s="2">
        <f t="shared" si="20"/>
        <v>6133.5937510192116</v>
      </c>
      <c r="AG29" s="2">
        <f t="shared" si="15"/>
        <v>6465.8668719116631</v>
      </c>
      <c r="AH29" s="2">
        <f t="shared" si="15"/>
        <v>6129.5255629945214</v>
      </c>
      <c r="AI29" s="2">
        <f t="shared" si="15"/>
        <v>8206.484581497798</v>
      </c>
      <c r="AJ29" s="2" t="str">
        <f t="shared" si="15"/>
        <v>N.A.</v>
      </c>
      <c r="AK29" s="2">
        <f t="shared" si="15"/>
        <v>10031.036382417078</v>
      </c>
      <c r="AL29" s="2" t="str">
        <f t="shared" si="15"/>
        <v>N.A.</v>
      </c>
      <c r="AM29" s="2">
        <f t="shared" si="15"/>
        <v>4724.2624534290053</v>
      </c>
      <c r="AN29" s="2">
        <f t="shared" si="15"/>
        <v>0</v>
      </c>
      <c r="AO29" s="2" t="str">
        <f t="shared" si="15"/>
        <v>N.A.</v>
      </c>
      <c r="AP29" s="15">
        <f t="shared" si="15"/>
        <v>5956.1103865616378</v>
      </c>
      <c r="AQ29" s="13">
        <f t="shared" si="15"/>
        <v>6605.3887189328307</v>
      </c>
      <c r="AR29" s="14">
        <f t="shared" si="15"/>
        <v>6480.2005864099765</v>
      </c>
    </row>
    <row r="30" spans="1:44" ht="15" customHeight="1" thickBot="1" x14ac:dyDescent="0.3">
      <c r="A30" s="3" t="s">
        <v>15</v>
      </c>
      <c r="B30" s="2">
        <v>819150</v>
      </c>
      <c r="C30" s="2"/>
      <c r="D30" s="2"/>
      <c r="E30" s="2"/>
      <c r="F30" s="2"/>
      <c r="G30" s="2">
        <v>0</v>
      </c>
      <c r="H30" s="2">
        <v>192210.00000000003</v>
      </c>
      <c r="I30" s="2"/>
      <c r="J30" s="2">
        <v>0</v>
      </c>
      <c r="K30" s="2"/>
      <c r="L30" s="1">
        <f t="shared" si="16"/>
        <v>1011360</v>
      </c>
      <c r="M30" s="13">
        <f t="shared" si="16"/>
        <v>0</v>
      </c>
      <c r="N30" s="14">
        <f t="shared" si="17"/>
        <v>1011360</v>
      </c>
      <c r="P30" s="3" t="s">
        <v>15</v>
      </c>
      <c r="Q30" s="2">
        <v>393</v>
      </c>
      <c r="R30" s="2">
        <v>0</v>
      </c>
      <c r="S30" s="2">
        <v>0</v>
      </c>
      <c r="T30" s="2">
        <v>0</v>
      </c>
      <c r="U30" s="2">
        <v>0</v>
      </c>
      <c r="V30" s="2">
        <v>125</v>
      </c>
      <c r="W30" s="2">
        <v>897</v>
      </c>
      <c r="X30" s="2">
        <v>0</v>
      </c>
      <c r="Y30" s="2">
        <v>117</v>
      </c>
      <c r="Z30" s="2">
        <v>0</v>
      </c>
      <c r="AA30" s="1">
        <f t="shared" si="18"/>
        <v>1407</v>
      </c>
      <c r="AB30" s="13">
        <f t="shared" si="18"/>
        <v>125</v>
      </c>
      <c r="AC30" s="17">
        <f t="shared" si="19"/>
        <v>1532</v>
      </c>
      <c r="AE30" s="3" t="s">
        <v>15</v>
      </c>
      <c r="AF30" s="2">
        <f t="shared" si="20"/>
        <v>2084.3511450381679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214.28093645484952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718.80597014925377</v>
      </c>
      <c r="AQ30" s="13">
        <f t="shared" si="15"/>
        <v>0</v>
      </c>
      <c r="AR30" s="14">
        <f t="shared" si="15"/>
        <v>660.15665796344649</v>
      </c>
    </row>
    <row r="31" spans="1:44" ht="15" customHeight="1" thickBot="1" x14ac:dyDescent="0.3">
      <c r="A31" s="4" t="s">
        <v>16</v>
      </c>
      <c r="B31" s="2">
        <v>289800716</v>
      </c>
      <c r="C31" s="2">
        <v>920556613.99999893</v>
      </c>
      <c r="D31" s="2">
        <v>108025631.99999994</v>
      </c>
      <c r="E31" s="2">
        <v>18628720</v>
      </c>
      <c r="F31" s="2">
        <v>27704389.999999996</v>
      </c>
      <c r="G31" s="2">
        <v>87400419.999999985</v>
      </c>
      <c r="H31" s="2">
        <v>116087107.00000006</v>
      </c>
      <c r="I31" s="2">
        <v>34236730</v>
      </c>
      <c r="J31" s="2">
        <v>0</v>
      </c>
      <c r="K31" s="2"/>
      <c r="L31" s="1">
        <f t="shared" ref="L31" si="21">B31+D31+F31+H31+J31</f>
        <v>541617845</v>
      </c>
      <c r="M31" s="13">
        <f t="shared" ref="M31" si="22">C31+E31+G31+I31+K31</f>
        <v>1060822483.9999989</v>
      </c>
      <c r="N31" s="17">
        <f t="shared" ref="N31" si="23">L31+M31</f>
        <v>1602440328.999999</v>
      </c>
      <c r="P31" s="4" t="s">
        <v>16</v>
      </c>
      <c r="Q31" s="2">
        <v>49505</v>
      </c>
      <c r="R31" s="2">
        <v>142742</v>
      </c>
      <c r="S31" s="2">
        <v>17400</v>
      </c>
      <c r="T31" s="2">
        <v>2270</v>
      </c>
      <c r="U31" s="2">
        <v>5030</v>
      </c>
      <c r="V31" s="2">
        <v>8838</v>
      </c>
      <c r="W31" s="2">
        <v>26029</v>
      </c>
      <c r="X31" s="2">
        <v>7247</v>
      </c>
      <c r="Y31" s="2">
        <v>1661</v>
      </c>
      <c r="Z31" s="2">
        <v>0</v>
      </c>
      <c r="AA31" s="1">
        <f t="shared" ref="AA31" si="24">Q31+S31+U31+W31+Y31</f>
        <v>99625</v>
      </c>
      <c r="AB31" s="13">
        <f t="shared" ref="AB31" si="25">R31+T31+V31+X31+Z31</f>
        <v>161097</v>
      </c>
      <c r="AC31" s="14">
        <f t="shared" ref="AC31" si="26">AA31+AB31</f>
        <v>260722</v>
      </c>
      <c r="AE31" s="4" t="s">
        <v>16</v>
      </c>
      <c r="AF31" s="2">
        <f t="shared" si="20"/>
        <v>5853.9686092313905</v>
      </c>
      <c r="AG31" s="2">
        <f t="shared" si="15"/>
        <v>6449.0942679799846</v>
      </c>
      <c r="AH31" s="2">
        <f t="shared" si="15"/>
        <v>6208.3696551724106</v>
      </c>
      <c r="AI31" s="2">
        <f t="shared" si="15"/>
        <v>8206.484581497798</v>
      </c>
      <c r="AJ31" s="2">
        <f t="shared" si="15"/>
        <v>5507.8310139165005</v>
      </c>
      <c r="AK31" s="2">
        <f t="shared" si="15"/>
        <v>9889.1627064946806</v>
      </c>
      <c r="AL31" s="2">
        <f t="shared" si="15"/>
        <v>4459.9142110722678</v>
      </c>
      <c r="AM31" s="2">
        <f t="shared" si="15"/>
        <v>4724.2624534290053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5436.5655708908407</v>
      </c>
      <c r="AQ31" s="13">
        <f t="shared" ref="AQ31" si="28">IFERROR(M31/AB31, "N.A.")</f>
        <v>6584.992172417853</v>
      </c>
      <c r="AR31" s="14">
        <f t="shared" ref="AR31" si="29">IFERROR(N31/AC31, "N.A.")</f>
        <v>6146.1646082800798</v>
      </c>
    </row>
    <row r="32" spans="1:44" ht="15" customHeight="1" thickBot="1" x14ac:dyDescent="0.3">
      <c r="A32" s="5" t="s">
        <v>0</v>
      </c>
      <c r="B32" s="24">
        <f>B31+C31</f>
        <v>1210357329.999999</v>
      </c>
      <c r="C32" s="26"/>
      <c r="D32" s="24">
        <f>D31+E31</f>
        <v>126654351.99999994</v>
      </c>
      <c r="E32" s="26"/>
      <c r="F32" s="24">
        <f>F31+G31</f>
        <v>115104809.99999999</v>
      </c>
      <c r="G32" s="26"/>
      <c r="H32" s="24">
        <f>H31+I31</f>
        <v>150323837.00000006</v>
      </c>
      <c r="I32" s="26"/>
      <c r="J32" s="24">
        <f>J31+K31</f>
        <v>0</v>
      </c>
      <c r="K32" s="26"/>
      <c r="L32" s="24">
        <f>L31+M31</f>
        <v>1602440328.999999</v>
      </c>
      <c r="M32" s="25"/>
      <c r="N32" s="18">
        <f>B32+D32+F32+H32+J32</f>
        <v>1602440328.999999</v>
      </c>
      <c r="P32" s="5" t="s">
        <v>0</v>
      </c>
      <c r="Q32" s="24">
        <f>Q31+R31</f>
        <v>192247</v>
      </c>
      <c r="R32" s="26"/>
      <c r="S32" s="24">
        <f>S31+T31</f>
        <v>19670</v>
      </c>
      <c r="T32" s="26"/>
      <c r="U32" s="24">
        <f>U31+V31</f>
        <v>13868</v>
      </c>
      <c r="V32" s="26"/>
      <c r="W32" s="24">
        <f>W31+X31</f>
        <v>33276</v>
      </c>
      <c r="X32" s="26"/>
      <c r="Y32" s="24">
        <f>Y31+Z31</f>
        <v>1661</v>
      </c>
      <c r="Z32" s="26"/>
      <c r="AA32" s="24">
        <f>AA31+AB31</f>
        <v>260722</v>
      </c>
      <c r="AB32" s="26"/>
      <c r="AC32" s="19">
        <f>Q32+S32+U32+W32+Y32</f>
        <v>260722</v>
      </c>
      <c r="AE32" s="5" t="s">
        <v>0</v>
      </c>
      <c r="AF32" s="27">
        <f>IFERROR(B32/Q32,"N.A.")</f>
        <v>6295.8450847087288</v>
      </c>
      <c r="AG32" s="28"/>
      <c r="AH32" s="27">
        <f>IFERROR(D32/S32,"N.A.")</f>
        <v>6438.9604473817963</v>
      </c>
      <c r="AI32" s="28"/>
      <c r="AJ32" s="27">
        <f>IFERROR(F32/U32,"N.A.")</f>
        <v>8300.0295644649541</v>
      </c>
      <c r="AK32" s="28"/>
      <c r="AL32" s="27">
        <f>IFERROR(H32/W32,"N.A.")</f>
        <v>4517.4851845173716</v>
      </c>
      <c r="AM32" s="28"/>
      <c r="AN32" s="27">
        <f>IFERROR(J32/Y32,"N.A.")</f>
        <v>0</v>
      </c>
      <c r="AO32" s="28"/>
      <c r="AP32" s="27">
        <f>IFERROR(L32/AA32,"N.A.")</f>
        <v>6146.1646082800798</v>
      </c>
      <c r="AQ32" s="28"/>
      <c r="AR32" s="16">
        <f>IFERROR(N32/AC32, "N.A.")</f>
        <v>6146.1646082800798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7478912.0000000009</v>
      </c>
      <c r="C39" s="2"/>
      <c r="D39" s="2">
        <v>1746230</v>
      </c>
      <c r="E39" s="2"/>
      <c r="F39" s="2">
        <v>2003349.9999999998</v>
      </c>
      <c r="G39" s="2"/>
      <c r="H39" s="2">
        <v>51633864.00000003</v>
      </c>
      <c r="I39" s="2"/>
      <c r="J39" s="2">
        <v>0</v>
      </c>
      <c r="K39" s="2"/>
      <c r="L39" s="1">
        <f>B39+D39+F39+H39+J39</f>
        <v>62862356.00000003</v>
      </c>
      <c r="M39" s="13">
        <f>C39+E39+G39+I39+K39</f>
        <v>0</v>
      </c>
      <c r="N39" s="14">
        <f>L39+M39</f>
        <v>62862356.00000003</v>
      </c>
      <c r="P39" s="3" t="s">
        <v>12</v>
      </c>
      <c r="Q39" s="2">
        <v>3134</v>
      </c>
      <c r="R39" s="2">
        <v>0</v>
      </c>
      <c r="S39" s="2">
        <v>390</v>
      </c>
      <c r="T39" s="2">
        <v>0</v>
      </c>
      <c r="U39" s="2">
        <v>526</v>
      </c>
      <c r="V39" s="2">
        <v>0</v>
      </c>
      <c r="W39" s="2">
        <v>21244</v>
      </c>
      <c r="X39" s="2">
        <v>0</v>
      </c>
      <c r="Y39" s="2">
        <v>2951</v>
      </c>
      <c r="Z39" s="2">
        <v>0</v>
      </c>
      <c r="AA39" s="1">
        <f>Q39+S39+U39+W39+Y39</f>
        <v>28245</v>
      </c>
      <c r="AB39" s="13">
        <f>R39+T39+V39+X39+Z39</f>
        <v>0</v>
      </c>
      <c r="AC39" s="14">
        <f>AA39+AB39</f>
        <v>28245</v>
      </c>
      <c r="AE39" s="3" t="s">
        <v>12</v>
      </c>
      <c r="AF39" s="2">
        <f>IFERROR(B39/Q39, "N.A.")</f>
        <v>2386.3790682833442</v>
      </c>
      <c r="AG39" s="2" t="str">
        <f t="shared" ref="AG39:AR43" si="30">IFERROR(C39/R39, "N.A.")</f>
        <v>N.A.</v>
      </c>
      <c r="AH39" s="2">
        <f t="shared" si="30"/>
        <v>4477.5128205128203</v>
      </c>
      <c r="AI39" s="2" t="str">
        <f t="shared" si="30"/>
        <v>N.A.</v>
      </c>
      <c r="AJ39" s="2">
        <f t="shared" si="30"/>
        <v>3808.6501901140682</v>
      </c>
      <c r="AK39" s="2" t="str">
        <f t="shared" si="30"/>
        <v>N.A.</v>
      </c>
      <c r="AL39" s="2">
        <f t="shared" si="30"/>
        <v>2430.5151572208638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2225.6100548769705</v>
      </c>
      <c r="AQ39" s="13" t="str">
        <f t="shared" si="30"/>
        <v>N.A.</v>
      </c>
      <c r="AR39" s="14">
        <f t="shared" si="30"/>
        <v>2225.6100548769705</v>
      </c>
    </row>
    <row r="40" spans="1:44" ht="15" customHeight="1" thickBot="1" x14ac:dyDescent="0.3">
      <c r="A40" s="3" t="s">
        <v>13</v>
      </c>
      <c r="B40" s="2">
        <v>53531586.999999993</v>
      </c>
      <c r="C40" s="2">
        <v>3152760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53531586.999999993</v>
      </c>
      <c r="M40" s="13">
        <f t="shared" si="31"/>
        <v>3152760</v>
      </c>
      <c r="N40" s="14">
        <f t="shared" ref="N40:N42" si="32">L40+M40</f>
        <v>56684346.999999993</v>
      </c>
      <c r="P40" s="3" t="s">
        <v>13</v>
      </c>
      <c r="Q40" s="2">
        <v>14622</v>
      </c>
      <c r="R40" s="2">
        <v>393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14622</v>
      </c>
      <c r="AB40" s="13">
        <f t="shared" si="33"/>
        <v>393</v>
      </c>
      <c r="AC40" s="14">
        <f t="shared" ref="AC40:AC42" si="34">AA40+AB40</f>
        <v>15015</v>
      </c>
      <c r="AE40" s="3" t="s">
        <v>13</v>
      </c>
      <c r="AF40" s="2">
        <f t="shared" ref="AF40:AF43" si="35">IFERROR(B40/Q40, "N.A.")</f>
        <v>3661.0304335932151</v>
      </c>
      <c r="AG40" s="2">
        <f t="shared" si="30"/>
        <v>8022.2900763358775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3661.0304335932151</v>
      </c>
      <c r="AQ40" s="13">
        <f t="shared" si="30"/>
        <v>8022.2900763358775</v>
      </c>
      <c r="AR40" s="14">
        <f t="shared" si="30"/>
        <v>3775.1812853812849</v>
      </c>
    </row>
    <row r="41" spans="1:44" ht="15" customHeight="1" thickBot="1" x14ac:dyDescent="0.3">
      <c r="A41" s="3" t="s">
        <v>14</v>
      </c>
      <c r="B41" s="2">
        <v>66816604.000000022</v>
      </c>
      <c r="C41" s="2">
        <v>430931759.00000077</v>
      </c>
      <c r="D41" s="2">
        <v>15301325.000000002</v>
      </c>
      <c r="E41" s="2">
        <v>6278760</v>
      </c>
      <c r="F41" s="2"/>
      <c r="G41" s="2">
        <v>16250360</v>
      </c>
      <c r="H41" s="2"/>
      <c r="I41" s="2">
        <v>13010450.000000004</v>
      </c>
      <c r="J41" s="2">
        <v>0</v>
      </c>
      <c r="K41" s="2"/>
      <c r="L41" s="1">
        <f t="shared" si="31"/>
        <v>82117929.00000003</v>
      </c>
      <c r="M41" s="13">
        <f t="shared" si="31"/>
        <v>466471329.00000077</v>
      </c>
      <c r="N41" s="14">
        <f t="shared" si="32"/>
        <v>548589258.00000083</v>
      </c>
      <c r="P41" s="3" t="s">
        <v>14</v>
      </c>
      <c r="Q41" s="2">
        <v>17326</v>
      </c>
      <c r="R41" s="2">
        <v>82829</v>
      </c>
      <c r="S41" s="2">
        <v>3095</v>
      </c>
      <c r="T41" s="2">
        <v>1843</v>
      </c>
      <c r="U41" s="2">
        <v>0</v>
      </c>
      <c r="V41" s="2">
        <v>2637</v>
      </c>
      <c r="W41" s="2">
        <v>0</v>
      </c>
      <c r="X41" s="2">
        <v>4491</v>
      </c>
      <c r="Y41" s="2">
        <v>2708</v>
      </c>
      <c r="Z41" s="2">
        <v>0</v>
      </c>
      <c r="AA41" s="1">
        <f t="shared" si="33"/>
        <v>23129</v>
      </c>
      <c r="AB41" s="13">
        <f t="shared" si="33"/>
        <v>91800</v>
      </c>
      <c r="AC41" s="14">
        <f t="shared" si="34"/>
        <v>114929</v>
      </c>
      <c r="AE41" s="3" t="s">
        <v>14</v>
      </c>
      <c r="AF41" s="2">
        <f t="shared" si="35"/>
        <v>3856.4356458501688</v>
      </c>
      <c r="AG41" s="2">
        <f t="shared" si="30"/>
        <v>5202.6676526337487</v>
      </c>
      <c r="AH41" s="2">
        <f t="shared" si="30"/>
        <v>4943.8852988691442</v>
      </c>
      <c r="AI41" s="2">
        <f t="shared" si="30"/>
        <v>3406.8149755832883</v>
      </c>
      <c r="AJ41" s="2" t="str">
        <f t="shared" si="30"/>
        <v>N.A.</v>
      </c>
      <c r="AK41" s="2">
        <f t="shared" si="30"/>
        <v>6162.4421691315893</v>
      </c>
      <c r="AL41" s="2" t="str">
        <f t="shared" si="30"/>
        <v>N.A.</v>
      </c>
      <c r="AM41" s="2">
        <f t="shared" si="30"/>
        <v>2897.0051213538195</v>
      </c>
      <c r="AN41" s="2">
        <f t="shared" si="30"/>
        <v>0</v>
      </c>
      <c r="AO41" s="2" t="str">
        <f t="shared" si="30"/>
        <v>N.A.</v>
      </c>
      <c r="AP41" s="15">
        <f t="shared" si="30"/>
        <v>3550.4314496951893</v>
      </c>
      <c r="AQ41" s="13">
        <f t="shared" si="30"/>
        <v>5081.3870261437996</v>
      </c>
      <c r="AR41" s="14">
        <f t="shared" si="30"/>
        <v>4773.2883606400546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>
        <v>785350</v>
      </c>
      <c r="I42" s="2"/>
      <c r="J42" s="2"/>
      <c r="K42" s="2"/>
      <c r="L42" s="1">
        <f t="shared" si="31"/>
        <v>785350</v>
      </c>
      <c r="M42" s="13">
        <f t="shared" si="31"/>
        <v>0</v>
      </c>
      <c r="N42" s="14">
        <f t="shared" si="32"/>
        <v>785350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298</v>
      </c>
      <c r="W42" s="2">
        <v>831</v>
      </c>
      <c r="X42" s="2">
        <v>0</v>
      </c>
      <c r="Y42" s="2">
        <v>0</v>
      </c>
      <c r="Z42" s="2">
        <v>0</v>
      </c>
      <c r="AA42" s="1">
        <f t="shared" si="33"/>
        <v>831</v>
      </c>
      <c r="AB42" s="13">
        <f t="shared" si="33"/>
        <v>298</v>
      </c>
      <c r="AC42" s="14">
        <f t="shared" si="34"/>
        <v>1129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>
        <f t="shared" si="30"/>
        <v>945.06618531889285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945.06618531889285</v>
      </c>
      <c r="AQ42" s="13">
        <f t="shared" si="30"/>
        <v>0</v>
      </c>
      <c r="AR42" s="14">
        <f t="shared" si="30"/>
        <v>695.61558901682906</v>
      </c>
    </row>
    <row r="43" spans="1:44" ht="15" customHeight="1" thickBot="1" x14ac:dyDescent="0.3">
      <c r="A43" s="4" t="s">
        <v>16</v>
      </c>
      <c r="B43" s="2">
        <v>127827103</v>
      </c>
      <c r="C43" s="2">
        <v>434084519.0000003</v>
      </c>
      <c r="D43" s="2">
        <v>17047555</v>
      </c>
      <c r="E43" s="2">
        <v>6278760</v>
      </c>
      <c r="F43" s="2">
        <v>2003349.9999999998</v>
      </c>
      <c r="G43" s="2">
        <v>16250359.999999998</v>
      </c>
      <c r="H43" s="2">
        <v>52419214.000000015</v>
      </c>
      <c r="I43" s="2">
        <v>13010450.000000004</v>
      </c>
      <c r="J43" s="2">
        <v>0</v>
      </c>
      <c r="K43" s="2"/>
      <c r="L43" s="1">
        <f t="shared" ref="L43" si="36">B43+D43+F43+H43+J43</f>
        <v>199297222</v>
      </c>
      <c r="M43" s="13">
        <f t="shared" ref="M43" si="37">C43+E43+G43+I43+K43</f>
        <v>469624089.0000003</v>
      </c>
      <c r="N43" s="17">
        <f t="shared" ref="N43" si="38">L43+M43</f>
        <v>668921311.00000024</v>
      </c>
      <c r="P43" s="4" t="s">
        <v>16</v>
      </c>
      <c r="Q43" s="2">
        <v>35082</v>
      </c>
      <c r="R43" s="2">
        <v>83222</v>
      </c>
      <c r="S43" s="2">
        <v>3485</v>
      </c>
      <c r="T43" s="2">
        <v>1843</v>
      </c>
      <c r="U43" s="2">
        <v>526</v>
      </c>
      <c r="V43" s="2">
        <v>2935</v>
      </c>
      <c r="W43" s="2">
        <v>22075</v>
      </c>
      <c r="X43" s="2">
        <v>4491</v>
      </c>
      <c r="Y43" s="2">
        <v>5659</v>
      </c>
      <c r="Z43" s="2">
        <v>0</v>
      </c>
      <c r="AA43" s="1">
        <f t="shared" ref="AA43" si="39">Q43+S43+U43+W43+Y43</f>
        <v>66827</v>
      </c>
      <c r="AB43" s="13">
        <f t="shared" ref="AB43" si="40">R43+T43+V43+X43+Z43</f>
        <v>92491</v>
      </c>
      <c r="AC43" s="17">
        <f t="shared" ref="AC43" si="41">AA43+AB43</f>
        <v>159318</v>
      </c>
      <c r="AE43" s="4" t="s">
        <v>16</v>
      </c>
      <c r="AF43" s="2">
        <f t="shared" si="35"/>
        <v>3643.6663531155577</v>
      </c>
      <c r="AG43" s="2">
        <f t="shared" si="30"/>
        <v>5215.9827809954131</v>
      </c>
      <c r="AH43" s="2">
        <f t="shared" si="30"/>
        <v>4891.694404591105</v>
      </c>
      <c r="AI43" s="2">
        <f t="shared" si="30"/>
        <v>3406.8149755832883</v>
      </c>
      <c r="AJ43" s="2">
        <f t="shared" si="30"/>
        <v>3808.6501901140682</v>
      </c>
      <c r="AK43" s="2">
        <f t="shared" si="30"/>
        <v>5536.7495741056209</v>
      </c>
      <c r="AL43" s="2">
        <f t="shared" si="30"/>
        <v>2374.5963306908275</v>
      </c>
      <c r="AM43" s="2">
        <f t="shared" si="30"/>
        <v>2897.0051213538195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2982.2859323327398</v>
      </c>
      <c r="AQ43" s="13">
        <f t="shared" ref="AQ43" si="43">IFERROR(M43/AB43, "N.A.")</f>
        <v>5077.5112064957702</v>
      </c>
      <c r="AR43" s="14">
        <f t="shared" ref="AR43" si="44">IFERROR(N43/AC43, "N.A.")</f>
        <v>4198.6549605192149</v>
      </c>
    </row>
    <row r="44" spans="1:44" ht="15" customHeight="1" thickBot="1" x14ac:dyDescent="0.3">
      <c r="A44" s="5" t="s">
        <v>0</v>
      </c>
      <c r="B44" s="24">
        <f>B43+C43</f>
        <v>561911622.00000024</v>
      </c>
      <c r="C44" s="26"/>
      <c r="D44" s="24">
        <f>D43+E43</f>
        <v>23326315</v>
      </c>
      <c r="E44" s="26"/>
      <c r="F44" s="24">
        <f>F43+G43</f>
        <v>18253709.999999996</v>
      </c>
      <c r="G44" s="26"/>
      <c r="H44" s="24">
        <f>H43+I43</f>
        <v>65429664.000000015</v>
      </c>
      <c r="I44" s="26"/>
      <c r="J44" s="24">
        <f>J43+K43</f>
        <v>0</v>
      </c>
      <c r="K44" s="26"/>
      <c r="L44" s="24">
        <f>L43+M43</f>
        <v>668921311.00000024</v>
      </c>
      <c r="M44" s="25"/>
      <c r="N44" s="18">
        <f>B44+D44+F44+H44+J44</f>
        <v>668921311.00000024</v>
      </c>
      <c r="P44" s="5" t="s">
        <v>0</v>
      </c>
      <c r="Q44" s="24">
        <f>Q43+R43</f>
        <v>118304</v>
      </c>
      <c r="R44" s="26"/>
      <c r="S44" s="24">
        <f>S43+T43</f>
        <v>5328</v>
      </c>
      <c r="T44" s="26"/>
      <c r="U44" s="24">
        <f>U43+V43</f>
        <v>3461</v>
      </c>
      <c r="V44" s="26"/>
      <c r="W44" s="24">
        <f>W43+X43</f>
        <v>26566</v>
      </c>
      <c r="X44" s="26"/>
      <c r="Y44" s="24">
        <f>Y43+Z43</f>
        <v>5659</v>
      </c>
      <c r="Z44" s="26"/>
      <c r="AA44" s="24">
        <f>AA43+AB43</f>
        <v>159318</v>
      </c>
      <c r="AB44" s="25"/>
      <c r="AC44" s="18">
        <f>Q44+S44+U44+W44+Y44</f>
        <v>159318</v>
      </c>
      <c r="AE44" s="5" t="s">
        <v>0</v>
      </c>
      <c r="AF44" s="27">
        <f>IFERROR(B44/Q44,"N.A.")</f>
        <v>4749.7263152556143</v>
      </c>
      <c r="AG44" s="28"/>
      <c r="AH44" s="27">
        <f>IFERROR(D44/S44,"N.A.")</f>
        <v>4378.0621246246246</v>
      </c>
      <c r="AI44" s="28"/>
      <c r="AJ44" s="27">
        <f>IFERROR(F44/U44,"N.A.")</f>
        <v>5274.1144177983233</v>
      </c>
      <c r="AK44" s="28"/>
      <c r="AL44" s="27">
        <f>IFERROR(H44/W44,"N.A.")</f>
        <v>2462.909884815178</v>
      </c>
      <c r="AM44" s="28"/>
      <c r="AN44" s="27">
        <f>IFERROR(J44/Y44,"N.A.")</f>
        <v>0</v>
      </c>
      <c r="AO44" s="28"/>
      <c r="AP44" s="27">
        <f>IFERROR(L44/AA44,"N.A.")</f>
        <v>4198.6549605192149</v>
      </c>
      <c r="AQ44" s="28"/>
      <c r="AR44" s="16">
        <f>IFERROR(N44/AC44, "N.A.")</f>
        <v>4198.6549605192149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1966820.0000000002</v>
      </c>
      <c r="C15" s="2"/>
      <c r="D15" s="2">
        <v>87720</v>
      </c>
      <c r="E15" s="2"/>
      <c r="F15" s="2">
        <v>438600</v>
      </c>
      <c r="G15" s="2"/>
      <c r="H15" s="2">
        <v>2626780</v>
      </c>
      <c r="I15" s="2"/>
      <c r="J15" s="2">
        <v>0</v>
      </c>
      <c r="K15" s="2"/>
      <c r="L15" s="1">
        <f>B15+D15+F15+H15+J15</f>
        <v>5119920</v>
      </c>
      <c r="M15" s="13">
        <f>C15+E15+G15+I15+K15</f>
        <v>0</v>
      </c>
      <c r="N15" s="14">
        <f>L15+M15</f>
        <v>5119920</v>
      </c>
      <c r="P15" s="3" t="s">
        <v>12</v>
      </c>
      <c r="Q15" s="2">
        <v>668</v>
      </c>
      <c r="R15" s="2">
        <v>0</v>
      </c>
      <c r="S15" s="2">
        <v>102</v>
      </c>
      <c r="T15" s="2">
        <v>0</v>
      </c>
      <c r="U15" s="2">
        <v>102</v>
      </c>
      <c r="V15" s="2">
        <v>0</v>
      </c>
      <c r="W15" s="2">
        <v>1820</v>
      </c>
      <c r="X15" s="2">
        <v>0</v>
      </c>
      <c r="Y15" s="2">
        <v>260</v>
      </c>
      <c r="Z15" s="2">
        <v>0</v>
      </c>
      <c r="AA15" s="1">
        <f>Q15+S15+U15+W15+Y15</f>
        <v>2952</v>
      </c>
      <c r="AB15" s="13">
        <f>R15+T15+V15+X15+Z15</f>
        <v>0</v>
      </c>
      <c r="AC15" s="14">
        <f>AA15+AB15</f>
        <v>2952</v>
      </c>
      <c r="AE15" s="3" t="s">
        <v>12</v>
      </c>
      <c r="AF15" s="2">
        <f>IFERROR(B15/Q15, "N.A.")</f>
        <v>2944.3413173652698</v>
      </c>
      <c r="AG15" s="2" t="str">
        <f t="shared" ref="AG15:AR19" si="0">IFERROR(C15/R15, "N.A.")</f>
        <v>N.A.</v>
      </c>
      <c r="AH15" s="2">
        <f t="shared" si="0"/>
        <v>860</v>
      </c>
      <c r="AI15" s="2" t="str">
        <f t="shared" si="0"/>
        <v>N.A.</v>
      </c>
      <c r="AJ15" s="2">
        <f t="shared" si="0"/>
        <v>4300</v>
      </c>
      <c r="AK15" s="2" t="str">
        <f t="shared" si="0"/>
        <v>N.A.</v>
      </c>
      <c r="AL15" s="2">
        <f t="shared" si="0"/>
        <v>1443.2857142857142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1734.3902439024391</v>
      </c>
      <c r="AQ15" s="13" t="str">
        <f t="shared" si="0"/>
        <v>N.A.</v>
      </c>
      <c r="AR15" s="14">
        <f t="shared" si="0"/>
        <v>1734.3902439024391</v>
      </c>
    </row>
    <row r="16" spans="1:44" ht="15" customHeight="1" thickBot="1" x14ac:dyDescent="0.3">
      <c r="A16" s="3" t="s">
        <v>13</v>
      </c>
      <c r="B16" s="2">
        <v>466000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466000</v>
      </c>
      <c r="M16" s="13">
        <f t="shared" si="1"/>
        <v>0</v>
      </c>
      <c r="N16" s="14">
        <f t="shared" ref="N16:N18" si="2">L16+M16</f>
        <v>466000</v>
      </c>
      <c r="P16" s="3" t="s">
        <v>13</v>
      </c>
      <c r="Q16" s="2">
        <v>260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260</v>
      </c>
      <c r="AB16" s="13">
        <f t="shared" si="3"/>
        <v>0</v>
      </c>
      <c r="AC16" s="14">
        <f t="shared" ref="AC16:AC18" si="4">AA16+AB16</f>
        <v>260</v>
      </c>
      <c r="AE16" s="3" t="s">
        <v>13</v>
      </c>
      <c r="AF16" s="2">
        <f t="shared" ref="AF16:AF19" si="5">IFERROR(B16/Q16, "N.A.")</f>
        <v>1792.3076923076924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1792.3076923076924</v>
      </c>
      <c r="AQ16" s="13" t="str">
        <f t="shared" si="0"/>
        <v>N.A.</v>
      </c>
      <c r="AR16" s="14">
        <f t="shared" si="0"/>
        <v>1792.3076923076924</v>
      </c>
    </row>
    <row r="17" spans="1:44" ht="15" customHeight="1" thickBot="1" x14ac:dyDescent="0.3">
      <c r="A17" s="3" t="s">
        <v>14</v>
      </c>
      <c r="B17" s="2">
        <v>3096720</v>
      </c>
      <c r="C17" s="2">
        <v>9587638</v>
      </c>
      <c r="D17" s="2"/>
      <c r="E17" s="2">
        <v>877200</v>
      </c>
      <c r="F17" s="2"/>
      <c r="G17" s="2"/>
      <c r="H17" s="2"/>
      <c r="I17" s="2">
        <v>1756960</v>
      </c>
      <c r="J17" s="2">
        <v>0</v>
      </c>
      <c r="K17" s="2"/>
      <c r="L17" s="1">
        <f t="shared" si="1"/>
        <v>3096720</v>
      </c>
      <c r="M17" s="13">
        <f t="shared" si="1"/>
        <v>12221798</v>
      </c>
      <c r="N17" s="14">
        <f t="shared" si="2"/>
        <v>15318518</v>
      </c>
      <c r="P17" s="3" t="s">
        <v>14</v>
      </c>
      <c r="Q17" s="2">
        <v>612</v>
      </c>
      <c r="R17" s="2">
        <v>1254</v>
      </c>
      <c r="S17" s="2">
        <v>0</v>
      </c>
      <c r="T17" s="2">
        <v>102</v>
      </c>
      <c r="U17" s="2">
        <v>0</v>
      </c>
      <c r="V17" s="2">
        <v>0</v>
      </c>
      <c r="W17" s="2">
        <v>0</v>
      </c>
      <c r="X17" s="2">
        <v>734</v>
      </c>
      <c r="Y17" s="2">
        <v>892</v>
      </c>
      <c r="Z17" s="2">
        <v>0</v>
      </c>
      <c r="AA17" s="1">
        <f t="shared" si="3"/>
        <v>1504</v>
      </c>
      <c r="AB17" s="13">
        <f t="shared" si="3"/>
        <v>2090</v>
      </c>
      <c r="AC17" s="14">
        <f t="shared" si="4"/>
        <v>3594</v>
      </c>
      <c r="AE17" s="3" t="s">
        <v>14</v>
      </c>
      <c r="AF17" s="2">
        <f t="shared" si="5"/>
        <v>5060</v>
      </c>
      <c r="AG17" s="2">
        <f t="shared" si="0"/>
        <v>7645.6443381180225</v>
      </c>
      <c r="AH17" s="2" t="str">
        <f t="shared" si="0"/>
        <v>N.A.</v>
      </c>
      <c r="AI17" s="2">
        <f t="shared" si="0"/>
        <v>8600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2393.6784741144415</v>
      </c>
      <c r="AN17" s="2">
        <f t="shared" si="0"/>
        <v>0</v>
      </c>
      <c r="AO17" s="2" t="str">
        <f t="shared" si="0"/>
        <v>N.A.</v>
      </c>
      <c r="AP17" s="15">
        <f t="shared" si="0"/>
        <v>2058.9893617021276</v>
      </c>
      <c r="AQ17" s="13">
        <f t="shared" si="0"/>
        <v>5847.7502392344495</v>
      </c>
      <c r="AR17" s="14">
        <f t="shared" si="0"/>
        <v>4262.2476349471344</v>
      </c>
    </row>
    <row r="18" spans="1:44" ht="15" customHeight="1" thickBot="1" x14ac:dyDescent="0.3">
      <c r="A18" s="3" t="s">
        <v>15</v>
      </c>
      <c r="B18" s="2">
        <v>666672</v>
      </c>
      <c r="C18" s="2"/>
      <c r="D18" s="2"/>
      <c r="E18" s="2"/>
      <c r="F18" s="2"/>
      <c r="G18" s="2"/>
      <c r="H18" s="2">
        <v>237000.00000000003</v>
      </c>
      <c r="I18" s="2"/>
      <c r="J18" s="2">
        <v>0</v>
      </c>
      <c r="K18" s="2"/>
      <c r="L18" s="1">
        <f t="shared" si="1"/>
        <v>903672</v>
      </c>
      <c r="M18" s="13">
        <f t="shared" si="1"/>
        <v>0</v>
      </c>
      <c r="N18" s="14">
        <f t="shared" si="2"/>
        <v>903672</v>
      </c>
      <c r="P18" s="3" t="s">
        <v>15</v>
      </c>
      <c r="Q18" s="2">
        <v>204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734</v>
      </c>
      <c r="X18" s="2">
        <v>0</v>
      </c>
      <c r="Y18" s="2">
        <v>576</v>
      </c>
      <c r="Z18" s="2">
        <v>0</v>
      </c>
      <c r="AA18" s="1">
        <f t="shared" si="3"/>
        <v>1514</v>
      </c>
      <c r="AB18" s="13">
        <f t="shared" si="3"/>
        <v>0</v>
      </c>
      <c r="AC18" s="17">
        <f t="shared" si="4"/>
        <v>1514</v>
      </c>
      <c r="AE18" s="3" t="s">
        <v>15</v>
      </c>
      <c r="AF18" s="2">
        <f t="shared" si="5"/>
        <v>3268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322.88828337874662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596.87714663143993</v>
      </c>
      <c r="AQ18" s="13" t="str">
        <f t="shared" si="0"/>
        <v>N.A.</v>
      </c>
      <c r="AR18" s="14">
        <f t="shared" si="0"/>
        <v>596.87714663143993</v>
      </c>
    </row>
    <row r="19" spans="1:44" ht="15" customHeight="1" thickBot="1" x14ac:dyDescent="0.3">
      <c r="A19" s="4" t="s">
        <v>16</v>
      </c>
      <c r="B19" s="2">
        <v>6196211.9999999991</v>
      </c>
      <c r="C19" s="2">
        <v>9587638</v>
      </c>
      <c r="D19" s="2">
        <v>87720</v>
      </c>
      <c r="E19" s="2">
        <v>877200</v>
      </c>
      <c r="F19" s="2">
        <v>438600</v>
      </c>
      <c r="G19" s="2"/>
      <c r="H19" s="2">
        <v>2863780.0000000005</v>
      </c>
      <c r="I19" s="2">
        <v>1756960</v>
      </c>
      <c r="J19" s="2">
        <v>0</v>
      </c>
      <c r="K19" s="2"/>
      <c r="L19" s="1">
        <f t="shared" ref="L19" si="6">B19+D19+F19+H19+J19</f>
        <v>9586312</v>
      </c>
      <c r="M19" s="13">
        <f t="shared" ref="M19" si="7">C19+E19+G19+I19+K19</f>
        <v>12221798</v>
      </c>
      <c r="N19" s="17">
        <f t="shared" ref="N19" si="8">L19+M19</f>
        <v>21808110</v>
      </c>
      <c r="P19" s="4" t="s">
        <v>16</v>
      </c>
      <c r="Q19" s="2">
        <v>1744</v>
      </c>
      <c r="R19" s="2">
        <v>1254</v>
      </c>
      <c r="S19" s="2">
        <v>102</v>
      </c>
      <c r="T19" s="2">
        <v>102</v>
      </c>
      <c r="U19" s="2">
        <v>102</v>
      </c>
      <c r="V19" s="2">
        <v>0</v>
      </c>
      <c r="W19" s="2">
        <v>2554</v>
      </c>
      <c r="X19" s="2">
        <v>734</v>
      </c>
      <c r="Y19" s="2">
        <v>1728</v>
      </c>
      <c r="Z19" s="2">
        <v>0</v>
      </c>
      <c r="AA19" s="1">
        <f t="shared" ref="AA19" si="9">Q19+S19+U19+W19+Y19</f>
        <v>6230</v>
      </c>
      <c r="AB19" s="13">
        <f t="shared" ref="AB19" si="10">R19+T19+V19+X19+Z19</f>
        <v>2090</v>
      </c>
      <c r="AC19" s="14">
        <f t="shared" ref="AC19" si="11">AA19+AB19</f>
        <v>8320</v>
      </c>
      <c r="AE19" s="4" t="s">
        <v>16</v>
      </c>
      <c r="AF19" s="2">
        <f t="shared" si="5"/>
        <v>3552.8738532110087</v>
      </c>
      <c r="AG19" s="2">
        <f t="shared" si="0"/>
        <v>7645.6443381180225</v>
      </c>
      <c r="AH19" s="2">
        <f t="shared" si="0"/>
        <v>860</v>
      </c>
      <c r="AI19" s="2">
        <f t="shared" si="0"/>
        <v>8600</v>
      </c>
      <c r="AJ19" s="2">
        <f t="shared" si="0"/>
        <v>4300</v>
      </c>
      <c r="AK19" s="2" t="str">
        <f t="shared" si="0"/>
        <v>N.A.</v>
      </c>
      <c r="AL19" s="2">
        <f t="shared" si="0"/>
        <v>1121.2920908379015</v>
      </c>
      <c r="AM19" s="2">
        <f t="shared" si="0"/>
        <v>2393.6784741144415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1538.7338683788123</v>
      </c>
      <c r="AQ19" s="13">
        <f t="shared" ref="AQ19" si="13">IFERROR(M19/AB19, "N.A.")</f>
        <v>5847.7502392344495</v>
      </c>
      <c r="AR19" s="14">
        <f t="shared" ref="AR19" si="14">IFERROR(N19/AC19, "N.A.")</f>
        <v>2621.1670673076924</v>
      </c>
    </row>
    <row r="20" spans="1:44" ht="15" customHeight="1" thickBot="1" x14ac:dyDescent="0.3">
      <c r="A20" s="5" t="s">
        <v>0</v>
      </c>
      <c r="B20" s="24">
        <f>B19+C19</f>
        <v>15783850</v>
      </c>
      <c r="C20" s="26"/>
      <c r="D20" s="24">
        <f>D19+E19</f>
        <v>964920</v>
      </c>
      <c r="E20" s="26"/>
      <c r="F20" s="24">
        <f>F19+G19</f>
        <v>438600</v>
      </c>
      <c r="G20" s="26"/>
      <c r="H20" s="24">
        <f>H19+I19</f>
        <v>4620740</v>
      </c>
      <c r="I20" s="26"/>
      <c r="J20" s="24">
        <f>J19+K19</f>
        <v>0</v>
      </c>
      <c r="K20" s="26"/>
      <c r="L20" s="24">
        <f>L19+M19</f>
        <v>21808110</v>
      </c>
      <c r="M20" s="25"/>
      <c r="N20" s="18">
        <f>B20+D20+F20+H20+J20</f>
        <v>21808110</v>
      </c>
      <c r="P20" s="5" t="s">
        <v>0</v>
      </c>
      <c r="Q20" s="24">
        <f>Q19+R19</f>
        <v>2998</v>
      </c>
      <c r="R20" s="26"/>
      <c r="S20" s="24">
        <f>S19+T19</f>
        <v>204</v>
      </c>
      <c r="T20" s="26"/>
      <c r="U20" s="24">
        <f>U19+V19</f>
        <v>102</v>
      </c>
      <c r="V20" s="26"/>
      <c r="W20" s="24">
        <f>W19+X19</f>
        <v>3288</v>
      </c>
      <c r="X20" s="26"/>
      <c r="Y20" s="24">
        <f>Y19+Z19</f>
        <v>1728</v>
      </c>
      <c r="Z20" s="26"/>
      <c r="AA20" s="24">
        <f>AA19+AB19</f>
        <v>8320</v>
      </c>
      <c r="AB20" s="26"/>
      <c r="AC20" s="19">
        <f>Q20+S20+U20+W20+Y20</f>
        <v>8320</v>
      </c>
      <c r="AE20" s="5" t="s">
        <v>0</v>
      </c>
      <c r="AF20" s="27">
        <f>IFERROR(B20/Q20,"N.A.")</f>
        <v>5264.7931954636424</v>
      </c>
      <c r="AG20" s="28"/>
      <c r="AH20" s="27">
        <f>IFERROR(D20/S20,"N.A.")</f>
        <v>4730</v>
      </c>
      <c r="AI20" s="28"/>
      <c r="AJ20" s="27">
        <f>IFERROR(F20/U20,"N.A.")</f>
        <v>4300</v>
      </c>
      <c r="AK20" s="28"/>
      <c r="AL20" s="27">
        <f>IFERROR(H20/W20,"N.A.")</f>
        <v>1405.3345498783456</v>
      </c>
      <c r="AM20" s="28"/>
      <c r="AN20" s="27">
        <f>IFERROR(J20/Y20,"N.A.")</f>
        <v>0</v>
      </c>
      <c r="AO20" s="28"/>
      <c r="AP20" s="27">
        <f>IFERROR(L20/AA20,"N.A.")</f>
        <v>2621.1670673076924</v>
      </c>
      <c r="AQ20" s="28"/>
      <c r="AR20" s="16">
        <f>IFERROR(N20/AC20, "N.A.")</f>
        <v>2621.1670673076924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1491240</v>
      </c>
      <c r="C27" s="2"/>
      <c r="D27" s="2"/>
      <c r="E27" s="2"/>
      <c r="F27" s="2">
        <v>438600</v>
      </c>
      <c r="G27" s="2"/>
      <c r="H27" s="2">
        <v>1485978</v>
      </c>
      <c r="I27" s="2"/>
      <c r="J27" s="2"/>
      <c r="K27" s="2"/>
      <c r="L27" s="1">
        <f>B27+D27+F27+H27+J27</f>
        <v>3415818</v>
      </c>
      <c r="M27" s="13">
        <f>C27+E27+G27+I27+K27</f>
        <v>0</v>
      </c>
      <c r="N27" s="14">
        <f>L27+M27</f>
        <v>3415818</v>
      </c>
      <c r="P27" s="3" t="s">
        <v>12</v>
      </c>
      <c r="Q27" s="2">
        <v>510</v>
      </c>
      <c r="R27" s="2">
        <v>0</v>
      </c>
      <c r="S27" s="2">
        <v>0</v>
      </c>
      <c r="T27" s="2">
        <v>0</v>
      </c>
      <c r="U27" s="2">
        <v>102</v>
      </c>
      <c r="V27" s="2">
        <v>0</v>
      </c>
      <c r="W27" s="2">
        <v>734</v>
      </c>
      <c r="X27" s="2">
        <v>0</v>
      </c>
      <c r="Y27" s="2">
        <v>0</v>
      </c>
      <c r="Z27" s="2">
        <v>0</v>
      </c>
      <c r="AA27" s="1">
        <f>Q27+S27+U27+W27+Y27</f>
        <v>1346</v>
      </c>
      <c r="AB27" s="13">
        <f>R27+T27+V27+X27+Z27</f>
        <v>0</v>
      </c>
      <c r="AC27" s="14">
        <f>AA27+AB27</f>
        <v>1346</v>
      </c>
      <c r="AE27" s="3" t="s">
        <v>12</v>
      </c>
      <c r="AF27" s="2">
        <f>IFERROR(B27/Q27, "N.A.")</f>
        <v>2924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4300</v>
      </c>
      <c r="AK27" s="2" t="str">
        <f t="shared" si="15"/>
        <v>N.A.</v>
      </c>
      <c r="AL27" s="2">
        <f t="shared" si="15"/>
        <v>2024.4931880108991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2537.7548291233284</v>
      </c>
      <c r="AQ27" s="13" t="str">
        <f t="shared" si="15"/>
        <v>N.A.</v>
      </c>
      <c r="AR27" s="14">
        <f t="shared" si="15"/>
        <v>2537.7548291233284</v>
      </c>
    </row>
    <row r="28" spans="1:44" ht="15" customHeight="1" thickBot="1" x14ac:dyDescent="0.3">
      <c r="A28" s="3" t="s">
        <v>13</v>
      </c>
      <c r="B28" s="2">
        <v>221200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221200</v>
      </c>
      <c r="M28" s="13">
        <f t="shared" si="16"/>
        <v>0</v>
      </c>
      <c r="N28" s="14">
        <f t="shared" ref="N28:N30" si="17">L28+M28</f>
        <v>221200</v>
      </c>
      <c r="P28" s="3" t="s">
        <v>13</v>
      </c>
      <c r="Q28" s="2">
        <v>158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158</v>
      </c>
      <c r="AB28" s="13">
        <f t="shared" si="18"/>
        <v>0</v>
      </c>
      <c r="AC28" s="14">
        <f t="shared" ref="AC28:AC30" si="19">AA28+AB28</f>
        <v>158</v>
      </c>
      <c r="AE28" s="3" t="s">
        <v>13</v>
      </c>
      <c r="AF28" s="2">
        <f t="shared" ref="AF28:AF31" si="20">IFERROR(B28/Q28, "N.A.")</f>
        <v>1400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1400</v>
      </c>
      <c r="AQ28" s="13" t="str">
        <f t="shared" si="15"/>
        <v>N.A.</v>
      </c>
      <c r="AR28" s="14">
        <f t="shared" si="15"/>
        <v>1400</v>
      </c>
    </row>
    <row r="29" spans="1:44" ht="15" customHeight="1" thickBot="1" x14ac:dyDescent="0.3">
      <c r="A29" s="3" t="s">
        <v>14</v>
      </c>
      <c r="B29" s="2">
        <v>2565300</v>
      </c>
      <c r="C29" s="2">
        <v>4653638</v>
      </c>
      <c r="D29" s="2"/>
      <c r="E29" s="2">
        <v>877200</v>
      </c>
      <c r="F29" s="2"/>
      <c r="G29" s="2"/>
      <c r="H29" s="2"/>
      <c r="I29" s="2">
        <v>1662160</v>
      </c>
      <c r="J29" s="2">
        <v>0</v>
      </c>
      <c r="K29" s="2"/>
      <c r="L29" s="1">
        <f t="shared" si="16"/>
        <v>2565300</v>
      </c>
      <c r="M29" s="13">
        <f t="shared" si="16"/>
        <v>7192998</v>
      </c>
      <c r="N29" s="14">
        <f t="shared" si="17"/>
        <v>9758298</v>
      </c>
      <c r="P29" s="3" t="s">
        <v>14</v>
      </c>
      <c r="Q29" s="2">
        <v>408</v>
      </c>
      <c r="R29" s="2">
        <v>836</v>
      </c>
      <c r="S29" s="2">
        <v>0</v>
      </c>
      <c r="T29" s="2">
        <v>102</v>
      </c>
      <c r="U29" s="2">
        <v>0</v>
      </c>
      <c r="V29" s="2">
        <v>0</v>
      </c>
      <c r="W29" s="2">
        <v>0</v>
      </c>
      <c r="X29" s="2">
        <v>576</v>
      </c>
      <c r="Y29" s="2">
        <v>316</v>
      </c>
      <c r="Z29" s="2">
        <v>0</v>
      </c>
      <c r="AA29" s="1">
        <f t="shared" si="18"/>
        <v>724</v>
      </c>
      <c r="AB29" s="13">
        <f t="shared" si="18"/>
        <v>1514</v>
      </c>
      <c r="AC29" s="14">
        <f t="shared" si="19"/>
        <v>2238</v>
      </c>
      <c r="AE29" s="3" t="s">
        <v>14</v>
      </c>
      <c r="AF29" s="2">
        <f t="shared" si="20"/>
        <v>6287.5</v>
      </c>
      <c r="AG29" s="2">
        <f t="shared" si="15"/>
        <v>5566.5526315789475</v>
      </c>
      <c r="AH29" s="2" t="str">
        <f t="shared" si="15"/>
        <v>N.A.</v>
      </c>
      <c r="AI29" s="2">
        <f t="shared" si="15"/>
        <v>8600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2885.6944444444443</v>
      </c>
      <c r="AN29" s="2">
        <f t="shared" si="15"/>
        <v>0</v>
      </c>
      <c r="AO29" s="2" t="str">
        <f t="shared" si="15"/>
        <v>N.A.</v>
      </c>
      <c r="AP29" s="15">
        <f t="shared" si="15"/>
        <v>3543.232044198895</v>
      </c>
      <c r="AQ29" s="13">
        <f t="shared" si="15"/>
        <v>4750.9894319682962</v>
      </c>
      <c r="AR29" s="14">
        <f t="shared" si="15"/>
        <v>4360.2761394101881</v>
      </c>
    </row>
    <row r="30" spans="1:44" ht="15" customHeight="1" thickBot="1" x14ac:dyDescent="0.3">
      <c r="A30" s="3" t="s">
        <v>15</v>
      </c>
      <c r="B30" s="2">
        <v>666672</v>
      </c>
      <c r="C30" s="2"/>
      <c r="D30" s="2"/>
      <c r="E30" s="2"/>
      <c r="F30" s="2"/>
      <c r="G30" s="2"/>
      <c r="H30" s="2">
        <v>237000.00000000003</v>
      </c>
      <c r="I30" s="2"/>
      <c r="J30" s="2">
        <v>0</v>
      </c>
      <c r="K30" s="2"/>
      <c r="L30" s="1">
        <f t="shared" si="16"/>
        <v>903672</v>
      </c>
      <c r="M30" s="13">
        <f t="shared" si="16"/>
        <v>0</v>
      </c>
      <c r="N30" s="14">
        <f t="shared" si="17"/>
        <v>903672</v>
      </c>
      <c r="P30" s="3" t="s">
        <v>15</v>
      </c>
      <c r="Q30" s="2">
        <v>204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734</v>
      </c>
      <c r="X30" s="2">
        <v>0</v>
      </c>
      <c r="Y30" s="2">
        <v>576</v>
      </c>
      <c r="Z30" s="2">
        <v>0</v>
      </c>
      <c r="AA30" s="1">
        <f t="shared" si="18"/>
        <v>1514</v>
      </c>
      <c r="AB30" s="13">
        <f t="shared" si="18"/>
        <v>0</v>
      </c>
      <c r="AC30" s="17">
        <f t="shared" si="19"/>
        <v>1514</v>
      </c>
      <c r="AE30" s="3" t="s">
        <v>15</v>
      </c>
      <c r="AF30" s="2">
        <f t="shared" si="20"/>
        <v>3268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322.88828337874662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596.87714663143993</v>
      </c>
      <c r="AQ30" s="13" t="str">
        <f t="shared" si="15"/>
        <v>N.A.</v>
      </c>
      <c r="AR30" s="14">
        <f t="shared" si="15"/>
        <v>596.87714663143993</v>
      </c>
    </row>
    <row r="31" spans="1:44" ht="15" customHeight="1" thickBot="1" x14ac:dyDescent="0.3">
      <c r="A31" s="4" t="s">
        <v>16</v>
      </c>
      <c r="B31" s="2">
        <v>4944412</v>
      </c>
      <c r="C31" s="2">
        <v>4653638</v>
      </c>
      <c r="D31" s="2"/>
      <c r="E31" s="2">
        <v>877200</v>
      </c>
      <c r="F31" s="2">
        <v>438600</v>
      </c>
      <c r="G31" s="2"/>
      <c r="H31" s="2">
        <v>1722978</v>
      </c>
      <c r="I31" s="2">
        <v>1662160</v>
      </c>
      <c r="J31" s="2">
        <v>0</v>
      </c>
      <c r="K31" s="2"/>
      <c r="L31" s="1">
        <f t="shared" ref="L31" si="21">B31+D31+F31+H31+J31</f>
        <v>7105990</v>
      </c>
      <c r="M31" s="13">
        <f t="shared" ref="M31" si="22">C31+E31+G31+I31+K31</f>
        <v>7192998</v>
      </c>
      <c r="N31" s="17">
        <f t="shared" ref="N31" si="23">L31+M31</f>
        <v>14298988</v>
      </c>
      <c r="P31" s="4" t="s">
        <v>16</v>
      </c>
      <c r="Q31" s="2">
        <v>1280</v>
      </c>
      <c r="R31" s="2">
        <v>836</v>
      </c>
      <c r="S31" s="2">
        <v>0</v>
      </c>
      <c r="T31" s="2">
        <v>102</v>
      </c>
      <c r="U31" s="2">
        <v>102</v>
      </c>
      <c r="V31" s="2">
        <v>0</v>
      </c>
      <c r="W31" s="2">
        <v>1468</v>
      </c>
      <c r="X31" s="2">
        <v>576</v>
      </c>
      <c r="Y31" s="2">
        <v>892</v>
      </c>
      <c r="Z31" s="2">
        <v>0</v>
      </c>
      <c r="AA31" s="1">
        <f t="shared" ref="AA31" si="24">Q31+S31+U31+W31+Y31</f>
        <v>3742</v>
      </c>
      <c r="AB31" s="13">
        <f t="shared" ref="AB31" si="25">R31+T31+V31+X31+Z31</f>
        <v>1514</v>
      </c>
      <c r="AC31" s="14">
        <f t="shared" ref="AC31" si="26">AA31+AB31</f>
        <v>5256</v>
      </c>
      <c r="AE31" s="4" t="s">
        <v>16</v>
      </c>
      <c r="AF31" s="2">
        <f t="shared" si="20"/>
        <v>3862.8218750000001</v>
      </c>
      <c r="AG31" s="2">
        <f t="shared" si="15"/>
        <v>5566.5526315789475</v>
      </c>
      <c r="AH31" s="2" t="str">
        <f t="shared" si="15"/>
        <v>N.A.</v>
      </c>
      <c r="AI31" s="2">
        <f t="shared" si="15"/>
        <v>8600</v>
      </c>
      <c r="AJ31" s="2">
        <f t="shared" si="15"/>
        <v>4300</v>
      </c>
      <c r="AK31" s="2" t="str">
        <f t="shared" si="15"/>
        <v>N.A.</v>
      </c>
      <c r="AL31" s="2">
        <f t="shared" si="15"/>
        <v>1173.6907356948229</v>
      </c>
      <c r="AM31" s="2">
        <f t="shared" si="15"/>
        <v>2885.6944444444443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1898.981827899519</v>
      </c>
      <c r="AQ31" s="13">
        <f t="shared" ref="AQ31" si="28">IFERROR(M31/AB31, "N.A.")</f>
        <v>4750.9894319682962</v>
      </c>
      <c r="AR31" s="14">
        <f t="shared" ref="AR31" si="29">IFERROR(N31/AC31, "N.A.")</f>
        <v>2720.507610350076</v>
      </c>
    </row>
    <row r="32" spans="1:44" ht="15" customHeight="1" thickBot="1" x14ac:dyDescent="0.3">
      <c r="A32" s="5" t="s">
        <v>0</v>
      </c>
      <c r="B32" s="24">
        <f>B31+C31</f>
        <v>9598050</v>
      </c>
      <c r="C32" s="26"/>
      <c r="D32" s="24">
        <f>D31+E31</f>
        <v>877200</v>
      </c>
      <c r="E32" s="26"/>
      <c r="F32" s="24">
        <f>F31+G31</f>
        <v>438600</v>
      </c>
      <c r="G32" s="26"/>
      <c r="H32" s="24">
        <f>H31+I31</f>
        <v>3385138</v>
      </c>
      <c r="I32" s="26"/>
      <c r="J32" s="24">
        <f>J31+K31</f>
        <v>0</v>
      </c>
      <c r="K32" s="26"/>
      <c r="L32" s="24">
        <f>L31+M31</f>
        <v>14298988</v>
      </c>
      <c r="M32" s="25"/>
      <c r="N32" s="18">
        <f>B32+D32+F32+H32+J32</f>
        <v>14298988</v>
      </c>
      <c r="P32" s="5" t="s">
        <v>0</v>
      </c>
      <c r="Q32" s="24">
        <f>Q31+R31</f>
        <v>2116</v>
      </c>
      <c r="R32" s="26"/>
      <c r="S32" s="24">
        <f>S31+T31</f>
        <v>102</v>
      </c>
      <c r="T32" s="26"/>
      <c r="U32" s="24">
        <f>U31+V31</f>
        <v>102</v>
      </c>
      <c r="V32" s="26"/>
      <c r="W32" s="24">
        <f>W31+X31</f>
        <v>2044</v>
      </c>
      <c r="X32" s="26"/>
      <c r="Y32" s="24">
        <f>Y31+Z31</f>
        <v>892</v>
      </c>
      <c r="Z32" s="26"/>
      <c r="AA32" s="24">
        <f>AA31+AB31</f>
        <v>5256</v>
      </c>
      <c r="AB32" s="26"/>
      <c r="AC32" s="19">
        <f>Q32+S32+U32+W32+Y32</f>
        <v>5256</v>
      </c>
      <c r="AE32" s="5" t="s">
        <v>0</v>
      </c>
      <c r="AF32" s="27">
        <f>IFERROR(B32/Q32,"N.A.")</f>
        <v>4535.9404536862003</v>
      </c>
      <c r="AG32" s="28"/>
      <c r="AH32" s="27">
        <f>IFERROR(D32/S32,"N.A.")</f>
        <v>8600</v>
      </c>
      <c r="AI32" s="28"/>
      <c r="AJ32" s="27">
        <f>IFERROR(F32/U32,"N.A.")</f>
        <v>4300</v>
      </c>
      <c r="AK32" s="28"/>
      <c r="AL32" s="27">
        <f>IFERROR(H32/W32,"N.A.")</f>
        <v>1656.1340508806263</v>
      </c>
      <c r="AM32" s="28"/>
      <c r="AN32" s="27">
        <f>IFERROR(J32/Y32,"N.A.")</f>
        <v>0</v>
      </c>
      <c r="AO32" s="28"/>
      <c r="AP32" s="27">
        <f>IFERROR(L32/AA32,"N.A.")</f>
        <v>2720.507610350076</v>
      </c>
      <c r="AQ32" s="28"/>
      <c r="AR32" s="16">
        <f>IFERROR(N32/AC32, "N.A.")</f>
        <v>2720.507610350076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475580</v>
      </c>
      <c r="C39" s="2"/>
      <c r="D39" s="2">
        <v>87720</v>
      </c>
      <c r="E39" s="2"/>
      <c r="F39" s="2"/>
      <c r="G39" s="2"/>
      <c r="H39" s="2">
        <v>1140802</v>
      </c>
      <c r="I39" s="2"/>
      <c r="J39" s="2">
        <v>0</v>
      </c>
      <c r="K39" s="2"/>
      <c r="L39" s="1">
        <f>B39+D39+F39+H39+J39</f>
        <v>1704102</v>
      </c>
      <c r="M39" s="13">
        <f>C39+E39+G39+I39+K39</f>
        <v>0</v>
      </c>
      <c r="N39" s="14">
        <f>L39+M39</f>
        <v>1704102</v>
      </c>
      <c r="P39" s="3" t="s">
        <v>12</v>
      </c>
      <c r="Q39" s="2">
        <v>158</v>
      </c>
      <c r="R39" s="2">
        <v>0</v>
      </c>
      <c r="S39" s="2">
        <v>102</v>
      </c>
      <c r="T39" s="2">
        <v>0</v>
      </c>
      <c r="U39" s="2">
        <v>0</v>
      </c>
      <c r="V39" s="2">
        <v>0</v>
      </c>
      <c r="W39" s="2">
        <v>1086</v>
      </c>
      <c r="X39" s="2">
        <v>0</v>
      </c>
      <c r="Y39" s="2">
        <v>260</v>
      </c>
      <c r="Z39" s="2">
        <v>0</v>
      </c>
      <c r="AA39" s="1">
        <f>Q39+S39+U39+W39+Y39</f>
        <v>1606</v>
      </c>
      <c r="AB39" s="13">
        <f>R39+T39+V39+X39+Z39</f>
        <v>0</v>
      </c>
      <c r="AC39" s="14">
        <f>AA39+AB39</f>
        <v>1606</v>
      </c>
      <c r="AE39" s="3" t="s">
        <v>12</v>
      </c>
      <c r="AF39" s="2">
        <f>IFERROR(B39/Q39, "N.A.")</f>
        <v>3010</v>
      </c>
      <c r="AG39" s="2" t="str">
        <f t="shared" ref="AG39:AR43" si="30">IFERROR(C39/R39, "N.A.")</f>
        <v>N.A.</v>
      </c>
      <c r="AH39" s="2">
        <f t="shared" si="30"/>
        <v>860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1050.462246777164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1061.0846824408468</v>
      </c>
      <c r="AQ39" s="13" t="str">
        <f t="shared" si="30"/>
        <v>N.A.</v>
      </c>
      <c r="AR39" s="14">
        <f t="shared" si="30"/>
        <v>1061.0846824408468</v>
      </c>
    </row>
    <row r="40" spans="1:44" ht="15" customHeight="1" thickBot="1" x14ac:dyDescent="0.3">
      <c r="A40" s="3" t="s">
        <v>13</v>
      </c>
      <c r="B40" s="2">
        <v>244800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244800</v>
      </c>
      <c r="M40" s="13">
        <f t="shared" si="31"/>
        <v>0</v>
      </c>
      <c r="N40" s="14">
        <f t="shared" ref="N40:N42" si="32">L40+M40</f>
        <v>244800</v>
      </c>
      <c r="P40" s="3" t="s">
        <v>13</v>
      </c>
      <c r="Q40" s="2">
        <v>102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102</v>
      </c>
      <c r="AB40" s="13">
        <f t="shared" si="33"/>
        <v>0</v>
      </c>
      <c r="AC40" s="14">
        <f t="shared" ref="AC40:AC42" si="34">AA40+AB40</f>
        <v>102</v>
      </c>
      <c r="AE40" s="3" t="s">
        <v>13</v>
      </c>
      <c r="AF40" s="2">
        <f t="shared" ref="AF40:AF43" si="35">IFERROR(B40/Q40, "N.A.")</f>
        <v>2400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2400</v>
      </c>
      <c r="AQ40" s="13" t="str">
        <f t="shared" si="30"/>
        <v>N.A.</v>
      </c>
      <c r="AR40" s="14">
        <f t="shared" si="30"/>
        <v>2400</v>
      </c>
    </row>
    <row r="41" spans="1:44" ht="15" customHeight="1" thickBot="1" x14ac:dyDescent="0.3">
      <c r="A41" s="3" t="s">
        <v>14</v>
      </c>
      <c r="B41" s="2">
        <v>531420</v>
      </c>
      <c r="C41" s="2">
        <v>4934000</v>
      </c>
      <c r="D41" s="2"/>
      <c r="E41" s="2"/>
      <c r="F41" s="2"/>
      <c r="G41" s="2"/>
      <c r="H41" s="2"/>
      <c r="I41" s="2">
        <v>94800</v>
      </c>
      <c r="J41" s="2">
        <v>0</v>
      </c>
      <c r="K41" s="2"/>
      <c r="L41" s="1">
        <f t="shared" si="31"/>
        <v>531420</v>
      </c>
      <c r="M41" s="13">
        <f t="shared" si="31"/>
        <v>5028800</v>
      </c>
      <c r="N41" s="14">
        <f t="shared" si="32"/>
        <v>5560220</v>
      </c>
      <c r="P41" s="3" t="s">
        <v>14</v>
      </c>
      <c r="Q41" s="2">
        <v>204</v>
      </c>
      <c r="R41" s="2">
        <v>418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158</v>
      </c>
      <c r="Y41" s="2">
        <v>576</v>
      </c>
      <c r="Z41" s="2">
        <v>0</v>
      </c>
      <c r="AA41" s="1">
        <f t="shared" si="33"/>
        <v>780</v>
      </c>
      <c r="AB41" s="13">
        <f t="shared" si="33"/>
        <v>576</v>
      </c>
      <c r="AC41" s="14">
        <f t="shared" si="34"/>
        <v>1356</v>
      </c>
      <c r="AE41" s="3" t="s">
        <v>14</v>
      </c>
      <c r="AF41" s="2">
        <f t="shared" si="35"/>
        <v>2605</v>
      </c>
      <c r="AG41" s="2">
        <f t="shared" si="30"/>
        <v>11803.827751196171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600</v>
      </c>
      <c r="AN41" s="2">
        <f t="shared" si="30"/>
        <v>0</v>
      </c>
      <c r="AO41" s="2" t="str">
        <f t="shared" si="30"/>
        <v>N.A.</v>
      </c>
      <c r="AP41" s="15">
        <f t="shared" si="30"/>
        <v>681.30769230769226</v>
      </c>
      <c r="AQ41" s="13">
        <f t="shared" si="30"/>
        <v>8730.5555555555547</v>
      </c>
      <c r="AR41" s="14">
        <f t="shared" si="30"/>
        <v>4100.4572271386432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1251800</v>
      </c>
      <c r="C43" s="2">
        <v>4934000</v>
      </c>
      <c r="D43" s="2">
        <v>87720</v>
      </c>
      <c r="E43" s="2"/>
      <c r="F43" s="2"/>
      <c r="G43" s="2"/>
      <c r="H43" s="2">
        <v>1140802</v>
      </c>
      <c r="I43" s="2">
        <v>94800</v>
      </c>
      <c r="J43" s="2">
        <v>0</v>
      </c>
      <c r="K43" s="2"/>
      <c r="L43" s="1">
        <f t="shared" ref="L43" si="36">B43+D43+F43+H43+J43</f>
        <v>2480322</v>
      </c>
      <c r="M43" s="13">
        <f t="shared" ref="M43" si="37">C43+E43+G43+I43+K43</f>
        <v>5028800</v>
      </c>
      <c r="N43" s="17">
        <f t="shared" ref="N43" si="38">L43+M43</f>
        <v>7509122</v>
      </c>
      <c r="P43" s="4" t="s">
        <v>16</v>
      </c>
      <c r="Q43" s="2">
        <v>464</v>
      </c>
      <c r="R43" s="2">
        <v>418</v>
      </c>
      <c r="S43" s="2">
        <v>102</v>
      </c>
      <c r="T43" s="2">
        <v>0</v>
      </c>
      <c r="U43" s="2">
        <v>0</v>
      </c>
      <c r="V43" s="2">
        <v>0</v>
      </c>
      <c r="W43" s="2">
        <v>1086</v>
      </c>
      <c r="X43" s="2">
        <v>158</v>
      </c>
      <c r="Y43" s="2">
        <v>836</v>
      </c>
      <c r="Z43" s="2">
        <v>0</v>
      </c>
      <c r="AA43" s="1">
        <f t="shared" ref="AA43" si="39">Q43+S43+U43+W43+Y43</f>
        <v>2488</v>
      </c>
      <c r="AB43" s="13">
        <f t="shared" ref="AB43" si="40">R43+T43+V43+X43+Z43</f>
        <v>576</v>
      </c>
      <c r="AC43" s="17">
        <f t="shared" ref="AC43" si="41">AA43+AB43</f>
        <v>3064</v>
      </c>
      <c r="AE43" s="4" t="s">
        <v>16</v>
      </c>
      <c r="AF43" s="2">
        <f t="shared" si="35"/>
        <v>2697.844827586207</v>
      </c>
      <c r="AG43" s="2">
        <f t="shared" si="30"/>
        <v>11803.827751196171</v>
      </c>
      <c r="AH43" s="2">
        <f t="shared" si="30"/>
        <v>860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1050.462246777164</v>
      </c>
      <c r="AM43" s="2">
        <f t="shared" si="30"/>
        <v>600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996.91398713826368</v>
      </c>
      <c r="AQ43" s="13">
        <f t="shared" ref="AQ43" si="43">IFERROR(M43/AB43, "N.A.")</f>
        <v>8730.5555555555547</v>
      </c>
      <c r="AR43" s="14">
        <f t="shared" ref="AR43" si="44">IFERROR(N43/AC43, "N.A.")</f>
        <v>2450.7578328981722</v>
      </c>
    </row>
    <row r="44" spans="1:44" ht="15" customHeight="1" thickBot="1" x14ac:dyDescent="0.3">
      <c r="A44" s="5" t="s">
        <v>0</v>
      </c>
      <c r="B44" s="24">
        <f>B43+C43</f>
        <v>6185800</v>
      </c>
      <c r="C44" s="26"/>
      <c r="D44" s="24">
        <f>D43+E43</f>
        <v>87720</v>
      </c>
      <c r="E44" s="26"/>
      <c r="F44" s="24">
        <f>F43+G43</f>
        <v>0</v>
      </c>
      <c r="G44" s="26"/>
      <c r="H44" s="24">
        <f>H43+I43</f>
        <v>1235602</v>
      </c>
      <c r="I44" s="26"/>
      <c r="J44" s="24">
        <f>J43+K43</f>
        <v>0</v>
      </c>
      <c r="K44" s="26"/>
      <c r="L44" s="24">
        <f>L43+M43</f>
        <v>7509122</v>
      </c>
      <c r="M44" s="25"/>
      <c r="N44" s="18">
        <f>B44+D44+F44+H44+J44</f>
        <v>7509122</v>
      </c>
      <c r="P44" s="5" t="s">
        <v>0</v>
      </c>
      <c r="Q44" s="24">
        <f>Q43+R43</f>
        <v>882</v>
      </c>
      <c r="R44" s="26"/>
      <c r="S44" s="24">
        <f>S43+T43</f>
        <v>102</v>
      </c>
      <c r="T44" s="26"/>
      <c r="U44" s="24">
        <f>U43+V43</f>
        <v>0</v>
      </c>
      <c r="V44" s="26"/>
      <c r="W44" s="24">
        <f>W43+X43</f>
        <v>1244</v>
      </c>
      <c r="X44" s="26"/>
      <c r="Y44" s="24">
        <f>Y43+Z43</f>
        <v>836</v>
      </c>
      <c r="Z44" s="26"/>
      <c r="AA44" s="24">
        <f>AA43+AB43</f>
        <v>3064</v>
      </c>
      <c r="AB44" s="25"/>
      <c r="AC44" s="18">
        <f>Q44+S44+U44+W44+Y44</f>
        <v>3064</v>
      </c>
      <c r="AE44" s="5" t="s">
        <v>0</v>
      </c>
      <c r="AF44" s="27">
        <f>IFERROR(B44/Q44,"N.A.")</f>
        <v>7013.3786848072559</v>
      </c>
      <c r="AG44" s="28"/>
      <c r="AH44" s="27">
        <f>IFERROR(D44/S44,"N.A.")</f>
        <v>860</v>
      </c>
      <c r="AI44" s="28"/>
      <c r="AJ44" s="27" t="str">
        <f>IFERROR(F44/U44,"N.A.")</f>
        <v>N.A.</v>
      </c>
      <c r="AK44" s="28"/>
      <c r="AL44" s="27">
        <f>IFERROR(H44/W44,"N.A.")</f>
        <v>993.24919614147905</v>
      </c>
      <c r="AM44" s="28"/>
      <c r="AN44" s="27">
        <f>IFERROR(J44/Y44,"N.A.")</f>
        <v>0</v>
      </c>
      <c r="AO44" s="28"/>
      <c r="AP44" s="27">
        <f>IFERROR(L44/AA44,"N.A.")</f>
        <v>2450.7578328981722</v>
      </c>
      <c r="AQ44" s="28"/>
      <c r="AR44" s="16">
        <f>IFERROR(N44/AC44, "N.A.")</f>
        <v>2450.7578328981722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7225720</v>
      </c>
      <c r="C15" s="2"/>
      <c r="D15" s="2">
        <v>1941880.0000000002</v>
      </c>
      <c r="E15" s="2"/>
      <c r="F15" s="2">
        <v>4129050.0000000005</v>
      </c>
      <c r="G15" s="2"/>
      <c r="H15" s="2">
        <v>6961888.0000000009</v>
      </c>
      <c r="I15" s="2"/>
      <c r="J15" s="2"/>
      <c r="K15" s="2"/>
      <c r="L15" s="1">
        <f>B15+D15+F15+H15+J15</f>
        <v>20258538</v>
      </c>
      <c r="M15" s="13">
        <f>C15+E15+G15+I15+K15</f>
        <v>0</v>
      </c>
      <c r="N15" s="14">
        <f>L15+M15</f>
        <v>20258538</v>
      </c>
      <c r="P15" s="3" t="s">
        <v>12</v>
      </c>
      <c r="Q15" s="2">
        <v>2109</v>
      </c>
      <c r="R15" s="2">
        <v>0</v>
      </c>
      <c r="S15" s="2">
        <v>297</v>
      </c>
      <c r="T15" s="2">
        <v>0</v>
      </c>
      <c r="U15" s="2">
        <v>582</v>
      </c>
      <c r="V15" s="2">
        <v>0</v>
      </c>
      <c r="W15" s="2">
        <v>3239</v>
      </c>
      <c r="X15" s="2">
        <v>0</v>
      </c>
      <c r="Y15" s="2">
        <v>0</v>
      </c>
      <c r="Z15" s="2">
        <v>0</v>
      </c>
      <c r="AA15" s="1">
        <f>Q15+S15+U15+W15+Y15</f>
        <v>6227</v>
      </c>
      <c r="AB15" s="13">
        <f>R15+T15+V15+X15+Z15</f>
        <v>0</v>
      </c>
      <c r="AC15" s="14">
        <f>AA15+AB15</f>
        <v>6227</v>
      </c>
      <c r="AE15" s="3" t="s">
        <v>12</v>
      </c>
      <c r="AF15" s="2">
        <f>IFERROR(B15/Q15, "N.A.")</f>
        <v>3426.1356092935039</v>
      </c>
      <c r="AG15" s="2" t="str">
        <f t="shared" ref="AG15:AR19" si="0">IFERROR(C15/R15, "N.A.")</f>
        <v>N.A.</v>
      </c>
      <c r="AH15" s="2">
        <f t="shared" si="0"/>
        <v>6538.3164983164988</v>
      </c>
      <c r="AI15" s="2" t="str">
        <f t="shared" si="0"/>
        <v>N.A.</v>
      </c>
      <c r="AJ15" s="2">
        <f t="shared" si="0"/>
        <v>7094.5876288659802</v>
      </c>
      <c r="AK15" s="2" t="str">
        <f t="shared" si="0"/>
        <v>N.A.</v>
      </c>
      <c r="AL15" s="2">
        <f t="shared" si="0"/>
        <v>2149.3942574868788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3253.3383651838767</v>
      </c>
      <c r="AQ15" s="13" t="str">
        <f t="shared" si="0"/>
        <v>N.A.</v>
      </c>
      <c r="AR15" s="14">
        <f t="shared" si="0"/>
        <v>3253.3383651838767</v>
      </c>
    </row>
    <row r="16" spans="1:44" ht="15" customHeight="1" thickBot="1" x14ac:dyDescent="0.3">
      <c r="A16" s="3" t="s">
        <v>13</v>
      </c>
      <c r="B16" s="2">
        <v>3827859.9999999995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3827859.9999999995</v>
      </c>
      <c r="M16" s="13">
        <f t="shared" si="1"/>
        <v>0</v>
      </c>
      <c r="N16" s="14">
        <f t="shared" ref="N16:N18" si="2">L16+M16</f>
        <v>3827859.9999999995</v>
      </c>
      <c r="P16" s="3" t="s">
        <v>13</v>
      </c>
      <c r="Q16" s="2">
        <v>1064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1064</v>
      </c>
      <c r="AB16" s="13">
        <f t="shared" si="3"/>
        <v>0</v>
      </c>
      <c r="AC16" s="14">
        <f t="shared" ref="AC16:AC18" si="4">AA16+AB16</f>
        <v>1064</v>
      </c>
      <c r="AE16" s="3" t="s">
        <v>13</v>
      </c>
      <c r="AF16" s="2">
        <f t="shared" ref="AF16:AF19" si="5">IFERROR(B16/Q16, "N.A.")</f>
        <v>3597.6127819548869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3597.6127819548869</v>
      </c>
      <c r="AQ16" s="13" t="str">
        <f t="shared" si="0"/>
        <v>N.A.</v>
      </c>
      <c r="AR16" s="14">
        <f t="shared" si="0"/>
        <v>3597.6127819548869</v>
      </c>
    </row>
    <row r="17" spans="1:44" ht="15" customHeight="1" thickBot="1" x14ac:dyDescent="0.3">
      <c r="A17" s="3" t="s">
        <v>14</v>
      </c>
      <c r="B17" s="2">
        <v>15578768</v>
      </c>
      <c r="C17" s="2">
        <v>12570140</v>
      </c>
      <c r="D17" s="2"/>
      <c r="E17" s="2"/>
      <c r="F17" s="2"/>
      <c r="G17" s="2">
        <v>5356080</v>
      </c>
      <c r="H17" s="2"/>
      <c r="I17" s="2">
        <v>903799.99999999988</v>
      </c>
      <c r="J17" s="2">
        <v>0</v>
      </c>
      <c r="K17" s="2"/>
      <c r="L17" s="1">
        <f t="shared" si="1"/>
        <v>15578768</v>
      </c>
      <c r="M17" s="13">
        <f t="shared" si="1"/>
        <v>18830020</v>
      </c>
      <c r="N17" s="14">
        <f t="shared" si="2"/>
        <v>34408788</v>
      </c>
      <c r="P17" s="3" t="s">
        <v>14</v>
      </c>
      <c r="Q17" s="2">
        <v>2696</v>
      </c>
      <c r="R17" s="2">
        <v>2300</v>
      </c>
      <c r="S17" s="2">
        <v>0</v>
      </c>
      <c r="T17" s="2">
        <v>0</v>
      </c>
      <c r="U17" s="2">
        <v>0</v>
      </c>
      <c r="V17" s="2">
        <v>1063</v>
      </c>
      <c r="W17" s="2">
        <v>0</v>
      </c>
      <c r="X17" s="2">
        <v>528</v>
      </c>
      <c r="Y17" s="2">
        <v>297</v>
      </c>
      <c r="Z17" s="2">
        <v>0</v>
      </c>
      <c r="AA17" s="1">
        <f t="shared" si="3"/>
        <v>2993</v>
      </c>
      <c r="AB17" s="13">
        <f t="shared" si="3"/>
        <v>3891</v>
      </c>
      <c r="AC17" s="14">
        <f t="shared" si="4"/>
        <v>6884</v>
      </c>
      <c r="AE17" s="3" t="s">
        <v>14</v>
      </c>
      <c r="AF17" s="2">
        <f t="shared" si="5"/>
        <v>5778.4747774480711</v>
      </c>
      <c r="AG17" s="2">
        <f t="shared" si="0"/>
        <v>5465.2782608695652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5038.6453433678271</v>
      </c>
      <c r="AL17" s="2" t="str">
        <f t="shared" si="0"/>
        <v>N.A.</v>
      </c>
      <c r="AM17" s="2">
        <f t="shared" si="0"/>
        <v>1711.742424242424</v>
      </c>
      <c r="AN17" s="2">
        <f t="shared" si="0"/>
        <v>0</v>
      </c>
      <c r="AO17" s="2" t="str">
        <f t="shared" si="0"/>
        <v>N.A.</v>
      </c>
      <c r="AP17" s="15">
        <f t="shared" si="0"/>
        <v>5205.0678249248249</v>
      </c>
      <c r="AQ17" s="13">
        <f t="shared" si="0"/>
        <v>4839.3780519146749</v>
      </c>
      <c r="AR17" s="14">
        <f t="shared" si="0"/>
        <v>4998.3712957582802</v>
      </c>
    </row>
    <row r="18" spans="1:44" ht="15" customHeight="1" thickBot="1" x14ac:dyDescent="0.3">
      <c r="A18" s="3" t="s">
        <v>15</v>
      </c>
      <c r="B18" s="2">
        <v>1405239.9999999998</v>
      </c>
      <c r="C18" s="2"/>
      <c r="D18" s="2">
        <v>2916690</v>
      </c>
      <c r="E18" s="2"/>
      <c r="F18" s="2"/>
      <c r="G18" s="2">
        <v>1790950</v>
      </c>
      <c r="H18" s="2">
        <v>4253129.9999999991</v>
      </c>
      <c r="I18" s="2"/>
      <c r="J18" s="2">
        <v>0</v>
      </c>
      <c r="K18" s="2"/>
      <c r="L18" s="1">
        <f t="shared" si="1"/>
        <v>8575060</v>
      </c>
      <c r="M18" s="13">
        <f t="shared" si="1"/>
        <v>1790950</v>
      </c>
      <c r="N18" s="14">
        <f t="shared" si="2"/>
        <v>10366010</v>
      </c>
      <c r="P18" s="3" t="s">
        <v>15</v>
      </c>
      <c r="Q18" s="2">
        <v>516</v>
      </c>
      <c r="R18" s="2">
        <v>0</v>
      </c>
      <c r="S18" s="2">
        <v>357</v>
      </c>
      <c r="T18" s="2">
        <v>0</v>
      </c>
      <c r="U18" s="2">
        <v>0</v>
      </c>
      <c r="V18" s="2">
        <v>238</v>
      </c>
      <c r="W18" s="2">
        <v>2767</v>
      </c>
      <c r="X18" s="2">
        <v>0</v>
      </c>
      <c r="Y18" s="2">
        <v>172</v>
      </c>
      <c r="Z18" s="2">
        <v>0</v>
      </c>
      <c r="AA18" s="1">
        <f t="shared" si="3"/>
        <v>3812</v>
      </c>
      <c r="AB18" s="13">
        <f t="shared" si="3"/>
        <v>238</v>
      </c>
      <c r="AC18" s="17">
        <f t="shared" si="4"/>
        <v>4050</v>
      </c>
      <c r="AE18" s="3" t="s">
        <v>15</v>
      </c>
      <c r="AF18" s="2">
        <f t="shared" si="5"/>
        <v>2723.333333333333</v>
      </c>
      <c r="AG18" s="2" t="str">
        <f t="shared" si="0"/>
        <v>N.A.</v>
      </c>
      <c r="AH18" s="2">
        <f t="shared" si="0"/>
        <v>8170</v>
      </c>
      <c r="AI18" s="2" t="str">
        <f t="shared" si="0"/>
        <v>N.A.</v>
      </c>
      <c r="AJ18" s="2" t="str">
        <f t="shared" si="0"/>
        <v>N.A.</v>
      </c>
      <c r="AK18" s="2">
        <f t="shared" si="0"/>
        <v>7525</v>
      </c>
      <c r="AL18" s="2">
        <f t="shared" si="0"/>
        <v>1537.0907119624139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2249.4910807974816</v>
      </c>
      <c r="AQ18" s="13">
        <f t="shared" si="0"/>
        <v>7525</v>
      </c>
      <c r="AR18" s="14">
        <f t="shared" si="0"/>
        <v>2559.5086419753088</v>
      </c>
    </row>
    <row r="19" spans="1:44" ht="15" customHeight="1" thickBot="1" x14ac:dyDescent="0.3">
      <c r="A19" s="4" t="s">
        <v>16</v>
      </c>
      <c r="B19" s="2">
        <v>28037588.000000004</v>
      </c>
      <c r="C19" s="2">
        <v>12570140</v>
      </c>
      <c r="D19" s="2">
        <v>4858570</v>
      </c>
      <c r="E19" s="2"/>
      <c r="F19" s="2">
        <v>4129050.0000000005</v>
      </c>
      <c r="G19" s="2">
        <v>7147030</v>
      </c>
      <c r="H19" s="2">
        <v>11215018</v>
      </c>
      <c r="I19" s="2">
        <v>903799.99999999988</v>
      </c>
      <c r="J19" s="2">
        <v>0</v>
      </c>
      <c r="K19" s="2"/>
      <c r="L19" s="1">
        <f t="shared" ref="L19" si="6">B19+D19+F19+H19+J19</f>
        <v>48240226.000000007</v>
      </c>
      <c r="M19" s="13">
        <f t="shared" ref="M19" si="7">C19+E19+G19+I19+K19</f>
        <v>20620970</v>
      </c>
      <c r="N19" s="17">
        <f t="shared" ref="N19" si="8">L19+M19</f>
        <v>68861196</v>
      </c>
      <c r="P19" s="4" t="s">
        <v>16</v>
      </c>
      <c r="Q19" s="2">
        <v>6385</v>
      </c>
      <c r="R19" s="2">
        <v>2300</v>
      </c>
      <c r="S19" s="2">
        <v>654</v>
      </c>
      <c r="T19" s="2">
        <v>0</v>
      </c>
      <c r="U19" s="2">
        <v>582</v>
      </c>
      <c r="V19" s="2">
        <v>1301</v>
      </c>
      <c r="W19" s="2">
        <v>6006</v>
      </c>
      <c r="X19" s="2">
        <v>528</v>
      </c>
      <c r="Y19" s="2">
        <v>469</v>
      </c>
      <c r="Z19" s="2">
        <v>0</v>
      </c>
      <c r="AA19" s="1">
        <f t="shared" ref="AA19" si="9">Q19+S19+U19+W19+Y19</f>
        <v>14096</v>
      </c>
      <c r="AB19" s="13">
        <f t="shared" ref="AB19" si="10">R19+T19+V19+X19+Z19</f>
        <v>4129</v>
      </c>
      <c r="AC19" s="14">
        <f t="shared" ref="AC19" si="11">AA19+AB19</f>
        <v>18225</v>
      </c>
      <c r="AE19" s="4" t="s">
        <v>16</v>
      </c>
      <c r="AF19" s="2">
        <f t="shared" si="5"/>
        <v>4391.1649177760382</v>
      </c>
      <c r="AG19" s="2">
        <f t="shared" si="0"/>
        <v>5465.2782608695652</v>
      </c>
      <c r="AH19" s="2">
        <f t="shared" si="0"/>
        <v>7429.006116207951</v>
      </c>
      <c r="AI19" s="2" t="str">
        <f t="shared" si="0"/>
        <v>N.A.</v>
      </c>
      <c r="AJ19" s="2">
        <f t="shared" si="0"/>
        <v>7094.5876288659802</v>
      </c>
      <c r="AK19" s="2">
        <f t="shared" si="0"/>
        <v>5493.4896233666414</v>
      </c>
      <c r="AL19" s="2">
        <f t="shared" si="0"/>
        <v>1867.3023643023644</v>
      </c>
      <c r="AM19" s="2">
        <f t="shared" si="0"/>
        <v>1711.742424242424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3422.2634790011357</v>
      </c>
      <c r="AQ19" s="13">
        <f t="shared" ref="AQ19" si="13">IFERROR(M19/AB19, "N.A.")</f>
        <v>4994.180188907726</v>
      </c>
      <c r="AR19" s="14">
        <f t="shared" ref="AR19" si="14">IFERROR(N19/AC19, "N.A.")</f>
        <v>3778.3920987654319</v>
      </c>
    </row>
    <row r="20" spans="1:44" ht="15" customHeight="1" thickBot="1" x14ac:dyDescent="0.3">
      <c r="A20" s="5" t="s">
        <v>0</v>
      </c>
      <c r="B20" s="24">
        <f>B19+C19</f>
        <v>40607728</v>
      </c>
      <c r="C20" s="26"/>
      <c r="D20" s="24">
        <f>D19+E19</f>
        <v>4858570</v>
      </c>
      <c r="E20" s="26"/>
      <c r="F20" s="24">
        <f>F19+G19</f>
        <v>11276080</v>
      </c>
      <c r="G20" s="26"/>
      <c r="H20" s="24">
        <f>H19+I19</f>
        <v>12118818</v>
      </c>
      <c r="I20" s="26"/>
      <c r="J20" s="24">
        <f>J19+K19</f>
        <v>0</v>
      </c>
      <c r="K20" s="26"/>
      <c r="L20" s="24">
        <f>L19+M19</f>
        <v>68861196</v>
      </c>
      <c r="M20" s="25"/>
      <c r="N20" s="18">
        <f>B20+D20+F20+H20+J20</f>
        <v>68861196</v>
      </c>
      <c r="P20" s="5" t="s">
        <v>0</v>
      </c>
      <c r="Q20" s="24">
        <f>Q19+R19</f>
        <v>8685</v>
      </c>
      <c r="R20" s="26"/>
      <c r="S20" s="24">
        <f>S19+T19</f>
        <v>654</v>
      </c>
      <c r="T20" s="26"/>
      <c r="U20" s="24">
        <f>U19+V19</f>
        <v>1883</v>
      </c>
      <c r="V20" s="26"/>
      <c r="W20" s="24">
        <f>W19+X19</f>
        <v>6534</v>
      </c>
      <c r="X20" s="26"/>
      <c r="Y20" s="24">
        <f>Y19+Z19</f>
        <v>469</v>
      </c>
      <c r="Z20" s="26"/>
      <c r="AA20" s="24">
        <f>AA19+AB19</f>
        <v>18225</v>
      </c>
      <c r="AB20" s="26"/>
      <c r="AC20" s="19">
        <f>Q20+S20+U20+W20+Y20</f>
        <v>18225</v>
      </c>
      <c r="AE20" s="5" t="s">
        <v>0</v>
      </c>
      <c r="AF20" s="27">
        <f>IFERROR(B20/Q20,"N.A.")</f>
        <v>4675.6163500287848</v>
      </c>
      <c r="AG20" s="28"/>
      <c r="AH20" s="27">
        <f>IFERROR(D20/S20,"N.A.")</f>
        <v>7429.006116207951</v>
      </c>
      <c r="AI20" s="28"/>
      <c r="AJ20" s="27">
        <f>IFERROR(F20/U20,"N.A.")</f>
        <v>5988.3590015932023</v>
      </c>
      <c r="AK20" s="28"/>
      <c r="AL20" s="27">
        <f>IFERROR(H20/W20,"N.A.")</f>
        <v>1854.7318640955004</v>
      </c>
      <c r="AM20" s="28"/>
      <c r="AN20" s="27">
        <f>IFERROR(J20/Y20,"N.A.")</f>
        <v>0</v>
      </c>
      <c r="AO20" s="28"/>
      <c r="AP20" s="27">
        <f>IFERROR(L20/AA20,"N.A.")</f>
        <v>3778.3920987654319</v>
      </c>
      <c r="AQ20" s="28"/>
      <c r="AR20" s="16">
        <f>IFERROR(N20/AC20, "N.A.")</f>
        <v>3778.3920987654319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6967720.0000000009</v>
      </c>
      <c r="C27" s="2"/>
      <c r="D27" s="2">
        <v>1941880.0000000002</v>
      </c>
      <c r="E27" s="2"/>
      <c r="F27" s="2">
        <v>4129050.0000000005</v>
      </c>
      <c r="G27" s="2"/>
      <c r="H27" s="2">
        <v>5065196.0000000009</v>
      </c>
      <c r="I27" s="2"/>
      <c r="J27" s="2"/>
      <c r="K27" s="2"/>
      <c r="L27" s="1">
        <f>B27+D27+F27+H27+J27</f>
        <v>18103846.000000004</v>
      </c>
      <c r="M27" s="13">
        <f>C27+E27+G27+I27+K27</f>
        <v>0</v>
      </c>
      <c r="N27" s="14">
        <f>L27+M27</f>
        <v>18103846.000000004</v>
      </c>
      <c r="P27" s="3" t="s">
        <v>12</v>
      </c>
      <c r="Q27" s="2">
        <v>1937</v>
      </c>
      <c r="R27" s="2">
        <v>0</v>
      </c>
      <c r="S27" s="2">
        <v>297</v>
      </c>
      <c r="T27" s="2">
        <v>0</v>
      </c>
      <c r="U27" s="2">
        <v>582</v>
      </c>
      <c r="V27" s="2">
        <v>0</v>
      </c>
      <c r="W27" s="2">
        <v>1942</v>
      </c>
      <c r="X27" s="2">
        <v>0</v>
      </c>
      <c r="Y27" s="2">
        <v>0</v>
      </c>
      <c r="Z27" s="2">
        <v>0</v>
      </c>
      <c r="AA27" s="1">
        <f>Q27+S27+U27+W27+Y27</f>
        <v>4758</v>
      </c>
      <c r="AB27" s="13">
        <f>R27+T27+V27+X27+Z27</f>
        <v>0</v>
      </c>
      <c r="AC27" s="14">
        <f>AA27+AB27</f>
        <v>4758</v>
      </c>
      <c r="AE27" s="3" t="s">
        <v>12</v>
      </c>
      <c r="AF27" s="2">
        <f>IFERROR(B27/Q27, "N.A.")</f>
        <v>3597.170882808467</v>
      </c>
      <c r="AG27" s="2" t="str">
        <f t="shared" ref="AG27:AR31" si="15">IFERROR(C27/R27, "N.A.")</f>
        <v>N.A.</v>
      </c>
      <c r="AH27" s="2">
        <f t="shared" si="15"/>
        <v>6538.3164983164988</v>
      </c>
      <c r="AI27" s="2" t="str">
        <f t="shared" si="15"/>
        <v>N.A.</v>
      </c>
      <c r="AJ27" s="2">
        <f t="shared" si="15"/>
        <v>7094.5876288659802</v>
      </c>
      <c r="AK27" s="2" t="str">
        <f t="shared" si="15"/>
        <v>N.A.</v>
      </c>
      <c r="AL27" s="2">
        <f t="shared" si="15"/>
        <v>2608.2368692070036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3804.9277007145865</v>
      </c>
      <c r="AQ27" s="13" t="str">
        <f t="shared" si="15"/>
        <v>N.A.</v>
      </c>
      <c r="AR27" s="14">
        <f t="shared" si="15"/>
        <v>3804.9277007145865</v>
      </c>
    </row>
    <row r="28" spans="1:44" ht="15" customHeight="1" thickBot="1" x14ac:dyDescent="0.3">
      <c r="A28" s="3" t="s">
        <v>13</v>
      </c>
      <c r="B28" s="2">
        <v>665210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665210</v>
      </c>
      <c r="M28" s="13">
        <f t="shared" si="16"/>
        <v>0</v>
      </c>
      <c r="N28" s="14">
        <f t="shared" ref="N28:N30" si="17">L28+M28</f>
        <v>665210</v>
      </c>
      <c r="P28" s="3" t="s">
        <v>13</v>
      </c>
      <c r="Q28" s="2">
        <v>119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119</v>
      </c>
      <c r="AB28" s="13">
        <f t="shared" si="18"/>
        <v>0</v>
      </c>
      <c r="AC28" s="14">
        <f t="shared" ref="AC28:AC30" si="19">AA28+AB28</f>
        <v>119</v>
      </c>
      <c r="AE28" s="3" t="s">
        <v>13</v>
      </c>
      <c r="AF28" s="2">
        <f t="shared" ref="AF28:AF31" si="20">IFERROR(B28/Q28, "N.A.")</f>
        <v>5590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5590</v>
      </c>
      <c r="AQ28" s="13" t="str">
        <f t="shared" si="15"/>
        <v>N.A.</v>
      </c>
      <c r="AR28" s="14">
        <f t="shared" si="15"/>
        <v>5590</v>
      </c>
    </row>
    <row r="29" spans="1:44" ht="15" customHeight="1" thickBot="1" x14ac:dyDescent="0.3">
      <c r="A29" s="3" t="s">
        <v>14</v>
      </c>
      <c r="B29" s="2">
        <v>10621040</v>
      </c>
      <c r="C29" s="2">
        <v>9056140</v>
      </c>
      <c r="D29" s="2"/>
      <c r="E29" s="2"/>
      <c r="F29" s="2"/>
      <c r="G29" s="2">
        <v>4437600.0000000009</v>
      </c>
      <c r="H29" s="2"/>
      <c r="I29" s="2">
        <v>369800</v>
      </c>
      <c r="J29" s="2">
        <v>0</v>
      </c>
      <c r="K29" s="2"/>
      <c r="L29" s="1">
        <f t="shared" si="16"/>
        <v>10621040</v>
      </c>
      <c r="M29" s="13">
        <f t="shared" si="16"/>
        <v>13863540</v>
      </c>
      <c r="N29" s="14">
        <f t="shared" si="17"/>
        <v>24484580</v>
      </c>
      <c r="P29" s="3" t="s">
        <v>14</v>
      </c>
      <c r="Q29" s="2">
        <v>1580</v>
      </c>
      <c r="R29" s="2">
        <v>1653</v>
      </c>
      <c r="S29" s="2">
        <v>0</v>
      </c>
      <c r="T29" s="2">
        <v>0</v>
      </c>
      <c r="U29" s="2">
        <v>0</v>
      </c>
      <c r="V29" s="2">
        <v>766</v>
      </c>
      <c r="W29" s="2">
        <v>0</v>
      </c>
      <c r="X29" s="2">
        <v>172</v>
      </c>
      <c r="Y29" s="2">
        <v>178</v>
      </c>
      <c r="Z29" s="2">
        <v>0</v>
      </c>
      <c r="AA29" s="1">
        <f t="shared" si="18"/>
        <v>1758</v>
      </c>
      <c r="AB29" s="13">
        <f t="shared" si="18"/>
        <v>2591</v>
      </c>
      <c r="AC29" s="14">
        <f t="shared" si="19"/>
        <v>4349</v>
      </c>
      <c r="AE29" s="3" t="s">
        <v>14</v>
      </c>
      <c r="AF29" s="2">
        <f t="shared" si="20"/>
        <v>6722.1772151898731</v>
      </c>
      <c r="AG29" s="2">
        <f t="shared" si="15"/>
        <v>5478.6085904416213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5793.2114882506539</v>
      </c>
      <c r="AL29" s="2" t="str">
        <f t="shared" si="15"/>
        <v>N.A.</v>
      </c>
      <c r="AM29" s="2">
        <f t="shared" si="15"/>
        <v>2150</v>
      </c>
      <c r="AN29" s="2">
        <f t="shared" si="15"/>
        <v>0</v>
      </c>
      <c r="AO29" s="2" t="str">
        <f t="shared" si="15"/>
        <v>N.A.</v>
      </c>
      <c r="AP29" s="15">
        <f t="shared" si="15"/>
        <v>6041.5472127417515</v>
      </c>
      <c r="AQ29" s="13">
        <f t="shared" si="15"/>
        <v>5350.6522578155154</v>
      </c>
      <c r="AR29" s="14">
        <f t="shared" si="15"/>
        <v>5629.9333180041385</v>
      </c>
    </row>
    <row r="30" spans="1:44" ht="15" customHeight="1" thickBot="1" x14ac:dyDescent="0.3">
      <c r="A30" s="3" t="s">
        <v>15</v>
      </c>
      <c r="B30" s="2">
        <v>1405239.9999999998</v>
      </c>
      <c r="C30" s="2"/>
      <c r="D30" s="2">
        <v>2916690</v>
      </c>
      <c r="E30" s="2"/>
      <c r="F30" s="2"/>
      <c r="G30" s="2">
        <v>1790950</v>
      </c>
      <c r="H30" s="2">
        <v>4253129.9999999991</v>
      </c>
      <c r="I30" s="2"/>
      <c r="J30" s="2">
        <v>0</v>
      </c>
      <c r="K30" s="2"/>
      <c r="L30" s="1">
        <f t="shared" si="16"/>
        <v>8575060</v>
      </c>
      <c r="M30" s="13">
        <f t="shared" si="16"/>
        <v>1790950</v>
      </c>
      <c r="N30" s="14">
        <f t="shared" si="17"/>
        <v>10366010</v>
      </c>
      <c r="P30" s="3" t="s">
        <v>15</v>
      </c>
      <c r="Q30" s="2">
        <v>516</v>
      </c>
      <c r="R30" s="2">
        <v>0</v>
      </c>
      <c r="S30" s="2">
        <v>357</v>
      </c>
      <c r="T30" s="2">
        <v>0</v>
      </c>
      <c r="U30" s="2">
        <v>0</v>
      </c>
      <c r="V30" s="2">
        <v>238</v>
      </c>
      <c r="W30" s="2">
        <v>2767</v>
      </c>
      <c r="X30" s="2">
        <v>0</v>
      </c>
      <c r="Y30" s="2">
        <v>172</v>
      </c>
      <c r="Z30" s="2">
        <v>0</v>
      </c>
      <c r="AA30" s="1">
        <f t="shared" si="18"/>
        <v>3812</v>
      </c>
      <c r="AB30" s="13">
        <f t="shared" si="18"/>
        <v>238</v>
      </c>
      <c r="AC30" s="17">
        <f t="shared" si="19"/>
        <v>4050</v>
      </c>
      <c r="AE30" s="3" t="s">
        <v>15</v>
      </c>
      <c r="AF30" s="2">
        <f t="shared" si="20"/>
        <v>2723.333333333333</v>
      </c>
      <c r="AG30" s="2" t="str">
        <f t="shared" si="15"/>
        <v>N.A.</v>
      </c>
      <c r="AH30" s="2">
        <f t="shared" si="15"/>
        <v>8170</v>
      </c>
      <c r="AI30" s="2" t="str">
        <f t="shared" si="15"/>
        <v>N.A.</v>
      </c>
      <c r="AJ30" s="2" t="str">
        <f t="shared" si="15"/>
        <v>N.A.</v>
      </c>
      <c r="AK30" s="2">
        <f t="shared" si="15"/>
        <v>7525</v>
      </c>
      <c r="AL30" s="2">
        <f t="shared" si="15"/>
        <v>1537.0907119624139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2249.4910807974816</v>
      </c>
      <c r="AQ30" s="13">
        <f t="shared" si="15"/>
        <v>7525</v>
      </c>
      <c r="AR30" s="14">
        <f t="shared" si="15"/>
        <v>2559.5086419753088</v>
      </c>
    </row>
    <row r="31" spans="1:44" ht="15" customHeight="1" thickBot="1" x14ac:dyDescent="0.3">
      <c r="A31" s="4" t="s">
        <v>16</v>
      </c>
      <c r="B31" s="2">
        <v>19659210</v>
      </c>
      <c r="C31" s="2">
        <v>9056140</v>
      </c>
      <c r="D31" s="2">
        <v>4858570</v>
      </c>
      <c r="E31" s="2"/>
      <c r="F31" s="2">
        <v>4129050.0000000005</v>
      </c>
      <c r="G31" s="2">
        <v>6228549.9999999991</v>
      </c>
      <c r="H31" s="2">
        <v>9318326</v>
      </c>
      <c r="I31" s="2">
        <v>369800</v>
      </c>
      <c r="J31" s="2">
        <v>0</v>
      </c>
      <c r="K31" s="2"/>
      <c r="L31" s="1">
        <f t="shared" ref="L31" si="21">B31+D31+F31+H31+J31</f>
        <v>37965156</v>
      </c>
      <c r="M31" s="13">
        <f t="shared" ref="M31" si="22">C31+E31+G31+I31+K31</f>
        <v>15654490</v>
      </c>
      <c r="N31" s="17">
        <f t="shared" ref="N31" si="23">L31+M31</f>
        <v>53619646</v>
      </c>
      <c r="P31" s="4" t="s">
        <v>16</v>
      </c>
      <c r="Q31" s="2">
        <v>4152</v>
      </c>
      <c r="R31" s="2">
        <v>1653</v>
      </c>
      <c r="S31" s="2">
        <v>654</v>
      </c>
      <c r="T31" s="2">
        <v>0</v>
      </c>
      <c r="U31" s="2">
        <v>582</v>
      </c>
      <c r="V31" s="2">
        <v>1004</v>
      </c>
      <c r="W31" s="2">
        <v>4709</v>
      </c>
      <c r="X31" s="2">
        <v>172</v>
      </c>
      <c r="Y31" s="2">
        <v>350</v>
      </c>
      <c r="Z31" s="2">
        <v>0</v>
      </c>
      <c r="AA31" s="1">
        <f t="shared" ref="AA31" si="24">Q31+S31+U31+W31+Y31</f>
        <v>10447</v>
      </c>
      <c r="AB31" s="13">
        <f t="shared" ref="AB31" si="25">R31+T31+V31+X31+Z31</f>
        <v>2829</v>
      </c>
      <c r="AC31" s="14">
        <f t="shared" ref="AC31" si="26">AA31+AB31</f>
        <v>13276</v>
      </c>
      <c r="AE31" s="4" t="s">
        <v>16</v>
      </c>
      <c r="AF31" s="2">
        <f t="shared" si="20"/>
        <v>4734.8771676300576</v>
      </c>
      <c r="AG31" s="2">
        <f t="shared" si="15"/>
        <v>5478.6085904416213</v>
      </c>
      <c r="AH31" s="2">
        <f t="shared" si="15"/>
        <v>7429.006116207951</v>
      </c>
      <c r="AI31" s="2" t="str">
        <f t="shared" si="15"/>
        <v>N.A.</v>
      </c>
      <c r="AJ31" s="2">
        <f t="shared" si="15"/>
        <v>7094.5876288659802</v>
      </c>
      <c r="AK31" s="2">
        <f t="shared" si="15"/>
        <v>6203.7350597609557</v>
      </c>
      <c r="AL31" s="2">
        <f t="shared" si="15"/>
        <v>1978.8332979401146</v>
      </c>
      <c r="AM31" s="2">
        <f t="shared" si="15"/>
        <v>2150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3634.0725567148465</v>
      </c>
      <c r="AQ31" s="13">
        <f t="shared" ref="AQ31" si="28">IFERROR(M31/AB31, "N.A.")</f>
        <v>5533.5772357723581</v>
      </c>
      <c r="AR31" s="14">
        <f t="shared" ref="AR31" si="29">IFERROR(N31/AC31, "N.A.")</f>
        <v>4038.8404639951791</v>
      </c>
    </row>
    <row r="32" spans="1:44" ht="15" customHeight="1" thickBot="1" x14ac:dyDescent="0.3">
      <c r="A32" s="5" t="s">
        <v>0</v>
      </c>
      <c r="B32" s="24">
        <f>B31+C31</f>
        <v>28715350</v>
      </c>
      <c r="C32" s="26"/>
      <c r="D32" s="24">
        <f>D31+E31</f>
        <v>4858570</v>
      </c>
      <c r="E32" s="26"/>
      <c r="F32" s="24">
        <f>F31+G31</f>
        <v>10357600</v>
      </c>
      <c r="G32" s="26"/>
      <c r="H32" s="24">
        <f>H31+I31</f>
        <v>9688126</v>
      </c>
      <c r="I32" s="26"/>
      <c r="J32" s="24">
        <f>J31+K31</f>
        <v>0</v>
      </c>
      <c r="K32" s="26"/>
      <c r="L32" s="24">
        <f>L31+M31</f>
        <v>53619646</v>
      </c>
      <c r="M32" s="25"/>
      <c r="N32" s="18">
        <f>B32+D32+F32+H32+J32</f>
        <v>53619646</v>
      </c>
      <c r="P32" s="5" t="s">
        <v>0</v>
      </c>
      <c r="Q32" s="24">
        <f>Q31+R31</f>
        <v>5805</v>
      </c>
      <c r="R32" s="26"/>
      <c r="S32" s="24">
        <f>S31+T31</f>
        <v>654</v>
      </c>
      <c r="T32" s="26"/>
      <c r="U32" s="24">
        <f>U31+V31</f>
        <v>1586</v>
      </c>
      <c r="V32" s="26"/>
      <c r="W32" s="24">
        <f>W31+X31</f>
        <v>4881</v>
      </c>
      <c r="X32" s="26"/>
      <c r="Y32" s="24">
        <f>Y31+Z31</f>
        <v>350</v>
      </c>
      <c r="Z32" s="26"/>
      <c r="AA32" s="24">
        <f>AA31+AB31</f>
        <v>13276</v>
      </c>
      <c r="AB32" s="26"/>
      <c r="AC32" s="19">
        <f>Q32+S32+U32+W32+Y32</f>
        <v>13276</v>
      </c>
      <c r="AE32" s="5" t="s">
        <v>0</v>
      </c>
      <c r="AF32" s="27">
        <f>IFERROR(B32/Q32,"N.A.")</f>
        <v>4946.6580534022396</v>
      </c>
      <c r="AG32" s="28"/>
      <c r="AH32" s="27">
        <f>IFERROR(D32/S32,"N.A.")</f>
        <v>7429.006116207951</v>
      </c>
      <c r="AI32" s="28"/>
      <c r="AJ32" s="27">
        <f>IFERROR(F32/U32,"N.A.")</f>
        <v>6530.6431273644384</v>
      </c>
      <c r="AK32" s="28"/>
      <c r="AL32" s="27">
        <f>IFERROR(H32/W32,"N.A.")</f>
        <v>1984.8649866830567</v>
      </c>
      <c r="AM32" s="28"/>
      <c r="AN32" s="27">
        <f>IFERROR(J32/Y32,"N.A.")</f>
        <v>0</v>
      </c>
      <c r="AO32" s="28"/>
      <c r="AP32" s="27">
        <f>IFERROR(L32/AA32,"N.A.")</f>
        <v>4038.8404639951791</v>
      </c>
      <c r="AQ32" s="28"/>
      <c r="AR32" s="16">
        <f>IFERROR(N32/AC32, "N.A.")</f>
        <v>4038.8404639951791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258000</v>
      </c>
      <c r="C39" s="2"/>
      <c r="D39" s="2"/>
      <c r="E39" s="2"/>
      <c r="F39" s="2"/>
      <c r="G39" s="2"/>
      <c r="H39" s="2">
        <v>1896691.9999999998</v>
      </c>
      <c r="I39" s="2"/>
      <c r="J39" s="2"/>
      <c r="K39" s="2"/>
      <c r="L39" s="1">
        <f>B39+D39+F39+H39+J39</f>
        <v>2154692</v>
      </c>
      <c r="M39" s="13">
        <f>C39+E39+G39+I39+K39</f>
        <v>0</v>
      </c>
      <c r="N39" s="14">
        <f>L39+M39</f>
        <v>2154692</v>
      </c>
      <c r="P39" s="3" t="s">
        <v>12</v>
      </c>
      <c r="Q39" s="2">
        <v>172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1297</v>
      </c>
      <c r="X39" s="2">
        <v>0</v>
      </c>
      <c r="Y39" s="2">
        <v>0</v>
      </c>
      <c r="Z39" s="2">
        <v>0</v>
      </c>
      <c r="AA39" s="1">
        <f>Q39+S39+U39+W39+Y39</f>
        <v>1469</v>
      </c>
      <c r="AB39" s="13">
        <f>R39+T39+V39+X39+Z39</f>
        <v>0</v>
      </c>
      <c r="AC39" s="14">
        <f>AA39+AB39</f>
        <v>1469</v>
      </c>
      <c r="AE39" s="3" t="s">
        <v>12</v>
      </c>
      <c r="AF39" s="2">
        <f>IFERROR(B39/Q39, "N.A.")</f>
        <v>1500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1462.3685427910561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1466.7746766507828</v>
      </c>
      <c r="AQ39" s="13" t="str">
        <f t="shared" si="30"/>
        <v>N.A.</v>
      </c>
      <c r="AR39" s="14">
        <f t="shared" si="30"/>
        <v>1466.7746766507828</v>
      </c>
    </row>
    <row r="40" spans="1:44" ht="15" customHeight="1" thickBot="1" x14ac:dyDescent="0.3">
      <c r="A40" s="3" t="s">
        <v>13</v>
      </c>
      <c r="B40" s="2">
        <v>3162650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3162650</v>
      </c>
      <c r="M40" s="13">
        <f t="shared" si="31"/>
        <v>0</v>
      </c>
      <c r="N40" s="14">
        <f t="shared" ref="N40:N42" si="32">L40+M40</f>
        <v>3162650</v>
      </c>
      <c r="P40" s="3" t="s">
        <v>13</v>
      </c>
      <c r="Q40" s="2">
        <v>945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945</v>
      </c>
      <c r="AB40" s="13">
        <f t="shared" si="33"/>
        <v>0</v>
      </c>
      <c r="AC40" s="14">
        <f t="shared" ref="AC40:AC42" si="34">AA40+AB40</f>
        <v>945</v>
      </c>
      <c r="AE40" s="3" t="s">
        <v>13</v>
      </c>
      <c r="AF40" s="2">
        <f t="shared" ref="AF40:AF43" si="35">IFERROR(B40/Q40, "N.A.")</f>
        <v>3346.7195767195767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3346.7195767195767</v>
      </c>
      <c r="AQ40" s="13" t="str">
        <f t="shared" si="30"/>
        <v>N.A.</v>
      </c>
      <c r="AR40" s="14">
        <f t="shared" si="30"/>
        <v>3346.7195767195767</v>
      </c>
    </row>
    <row r="41" spans="1:44" ht="15" customHeight="1" thickBot="1" x14ac:dyDescent="0.3">
      <c r="A41" s="3" t="s">
        <v>14</v>
      </c>
      <c r="B41" s="2">
        <v>4957728.0000000009</v>
      </c>
      <c r="C41" s="2">
        <v>3514000</v>
      </c>
      <c r="D41" s="2"/>
      <c r="E41" s="2"/>
      <c r="F41" s="2"/>
      <c r="G41" s="2">
        <v>918480</v>
      </c>
      <c r="H41" s="2"/>
      <c r="I41" s="2">
        <v>534000</v>
      </c>
      <c r="J41" s="2">
        <v>0</v>
      </c>
      <c r="K41" s="2"/>
      <c r="L41" s="1">
        <f t="shared" si="31"/>
        <v>4957728.0000000009</v>
      </c>
      <c r="M41" s="13">
        <f t="shared" si="31"/>
        <v>4966480</v>
      </c>
      <c r="N41" s="14">
        <f t="shared" si="32"/>
        <v>9924208</v>
      </c>
      <c r="P41" s="3" t="s">
        <v>14</v>
      </c>
      <c r="Q41" s="2">
        <v>1116</v>
      </c>
      <c r="R41" s="2">
        <v>647</v>
      </c>
      <c r="S41" s="2">
        <v>0</v>
      </c>
      <c r="T41" s="2">
        <v>0</v>
      </c>
      <c r="U41" s="2">
        <v>0</v>
      </c>
      <c r="V41" s="2">
        <v>297</v>
      </c>
      <c r="W41" s="2">
        <v>0</v>
      </c>
      <c r="X41" s="2">
        <v>356</v>
      </c>
      <c r="Y41" s="2">
        <v>119</v>
      </c>
      <c r="Z41" s="2">
        <v>0</v>
      </c>
      <c r="AA41" s="1">
        <f t="shared" si="33"/>
        <v>1235</v>
      </c>
      <c r="AB41" s="13">
        <f t="shared" si="33"/>
        <v>1300</v>
      </c>
      <c r="AC41" s="14">
        <f t="shared" si="34"/>
        <v>2535</v>
      </c>
      <c r="AE41" s="3" t="s">
        <v>14</v>
      </c>
      <c r="AF41" s="2">
        <f t="shared" si="35"/>
        <v>4442.4086021505382</v>
      </c>
      <c r="AG41" s="2">
        <f t="shared" si="30"/>
        <v>5431.2210200927357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3092.5252525252527</v>
      </c>
      <c r="AL41" s="2" t="str">
        <f t="shared" si="30"/>
        <v>N.A.</v>
      </c>
      <c r="AM41" s="2">
        <f t="shared" si="30"/>
        <v>1500</v>
      </c>
      <c r="AN41" s="2">
        <f t="shared" si="30"/>
        <v>0</v>
      </c>
      <c r="AO41" s="2" t="str">
        <f t="shared" si="30"/>
        <v>N.A.</v>
      </c>
      <c r="AP41" s="15">
        <f t="shared" si="30"/>
        <v>4014.3546558704461</v>
      </c>
      <c r="AQ41" s="13">
        <f t="shared" si="30"/>
        <v>3820.3692307692309</v>
      </c>
      <c r="AR41" s="14">
        <f t="shared" si="30"/>
        <v>3914.8749506903355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8378378</v>
      </c>
      <c r="C43" s="2">
        <v>3514000</v>
      </c>
      <c r="D43" s="2"/>
      <c r="E43" s="2"/>
      <c r="F43" s="2"/>
      <c r="G43" s="2">
        <v>918480</v>
      </c>
      <c r="H43" s="2">
        <v>1896691.9999999998</v>
      </c>
      <c r="I43" s="2">
        <v>534000</v>
      </c>
      <c r="J43" s="2">
        <v>0</v>
      </c>
      <c r="K43" s="2"/>
      <c r="L43" s="1">
        <f t="shared" ref="L43" si="36">B43+D43+F43+H43+J43</f>
        <v>10275070</v>
      </c>
      <c r="M43" s="13">
        <f t="shared" ref="M43" si="37">C43+E43+G43+I43+K43</f>
        <v>4966480</v>
      </c>
      <c r="N43" s="17">
        <f t="shared" ref="N43" si="38">L43+M43</f>
        <v>15241550</v>
      </c>
      <c r="P43" s="4" t="s">
        <v>16</v>
      </c>
      <c r="Q43" s="2">
        <v>2233</v>
      </c>
      <c r="R43" s="2">
        <v>647</v>
      </c>
      <c r="S43" s="2">
        <v>0</v>
      </c>
      <c r="T43" s="2">
        <v>0</v>
      </c>
      <c r="U43" s="2">
        <v>0</v>
      </c>
      <c r="V43" s="2">
        <v>297</v>
      </c>
      <c r="W43" s="2">
        <v>1297</v>
      </c>
      <c r="X43" s="2">
        <v>356</v>
      </c>
      <c r="Y43" s="2">
        <v>119</v>
      </c>
      <c r="Z43" s="2">
        <v>0</v>
      </c>
      <c r="AA43" s="1">
        <f t="shared" ref="AA43" si="39">Q43+S43+U43+W43+Y43</f>
        <v>3649</v>
      </c>
      <c r="AB43" s="13">
        <f t="shared" ref="AB43" si="40">R43+T43+V43+X43+Z43</f>
        <v>1300</v>
      </c>
      <c r="AC43" s="17">
        <f t="shared" ref="AC43" si="41">AA43+AB43</f>
        <v>4949</v>
      </c>
      <c r="AE43" s="4" t="s">
        <v>16</v>
      </c>
      <c r="AF43" s="2">
        <f t="shared" si="35"/>
        <v>3752.0725481415138</v>
      </c>
      <c r="AG43" s="2">
        <f t="shared" si="30"/>
        <v>5431.2210200927357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3092.5252525252527</v>
      </c>
      <c r="AL43" s="2">
        <f t="shared" si="30"/>
        <v>1462.3685427910561</v>
      </c>
      <c r="AM43" s="2">
        <f t="shared" si="30"/>
        <v>1500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2815.8591394902714</v>
      </c>
      <c r="AQ43" s="13">
        <f t="shared" ref="AQ43" si="43">IFERROR(M43/AB43, "N.A.")</f>
        <v>3820.3692307692309</v>
      </c>
      <c r="AR43" s="14">
        <f t="shared" ref="AR43" si="44">IFERROR(N43/AC43, "N.A.")</f>
        <v>3079.7231763992727</v>
      </c>
    </row>
    <row r="44" spans="1:44" ht="15" customHeight="1" thickBot="1" x14ac:dyDescent="0.3">
      <c r="A44" s="5" t="s">
        <v>0</v>
      </c>
      <c r="B44" s="24">
        <f>B43+C43</f>
        <v>11892378</v>
      </c>
      <c r="C44" s="26"/>
      <c r="D44" s="24">
        <f>D43+E43</f>
        <v>0</v>
      </c>
      <c r="E44" s="26"/>
      <c r="F44" s="24">
        <f>F43+G43</f>
        <v>918480</v>
      </c>
      <c r="G44" s="26"/>
      <c r="H44" s="24">
        <f>H43+I43</f>
        <v>2430692</v>
      </c>
      <c r="I44" s="26"/>
      <c r="J44" s="24">
        <f>J43+K43</f>
        <v>0</v>
      </c>
      <c r="K44" s="26"/>
      <c r="L44" s="24">
        <f>L43+M43</f>
        <v>15241550</v>
      </c>
      <c r="M44" s="25"/>
      <c r="N44" s="18">
        <f>B44+D44+F44+H44+J44</f>
        <v>15241550</v>
      </c>
      <c r="P44" s="5" t="s">
        <v>0</v>
      </c>
      <c r="Q44" s="24">
        <f>Q43+R43</f>
        <v>2880</v>
      </c>
      <c r="R44" s="26"/>
      <c r="S44" s="24">
        <f>S43+T43</f>
        <v>0</v>
      </c>
      <c r="T44" s="26"/>
      <c r="U44" s="24">
        <f>U43+V43</f>
        <v>297</v>
      </c>
      <c r="V44" s="26"/>
      <c r="W44" s="24">
        <f>W43+X43</f>
        <v>1653</v>
      </c>
      <c r="X44" s="26"/>
      <c r="Y44" s="24">
        <f>Y43+Z43</f>
        <v>119</v>
      </c>
      <c r="Z44" s="26"/>
      <c r="AA44" s="24">
        <f>AA43+AB43</f>
        <v>4949</v>
      </c>
      <c r="AB44" s="25"/>
      <c r="AC44" s="18">
        <f>Q44+S44+U44+W44+Y44</f>
        <v>4949</v>
      </c>
      <c r="AE44" s="5" t="s">
        <v>0</v>
      </c>
      <c r="AF44" s="27">
        <f>IFERROR(B44/Q44,"N.A.")</f>
        <v>4129.2979166666664</v>
      </c>
      <c r="AG44" s="28"/>
      <c r="AH44" s="27" t="str">
        <f>IFERROR(D44/S44,"N.A.")</f>
        <v>N.A.</v>
      </c>
      <c r="AI44" s="28"/>
      <c r="AJ44" s="27">
        <f>IFERROR(F44/U44,"N.A.")</f>
        <v>3092.5252525252527</v>
      </c>
      <c r="AK44" s="28"/>
      <c r="AL44" s="27">
        <f>IFERROR(H44/W44,"N.A.")</f>
        <v>1470.4730792498488</v>
      </c>
      <c r="AM44" s="28"/>
      <c r="AN44" s="27">
        <f>IFERROR(J44/Y44,"N.A.")</f>
        <v>0</v>
      </c>
      <c r="AO44" s="28"/>
      <c r="AP44" s="27">
        <f>IFERROR(L44/AA44,"N.A.")</f>
        <v>3079.7231763992727</v>
      </c>
      <c r="AQ44" s="28"/>
      <c r="AR44" s="16">
        <f>IFERROR(N44/AC44, "N.A.")</f>
        <v>3079.7231763992727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33438850</v>
      </c>
      <c r="C15" s="2"/>
      <c r="D15" s="2">
        <v>10548795</v>
      </c>
      <c r="E15" s="2"/>
      <c r="F15" s="2">
        <v>7333220</v>
      </c>
      <c r="G15" s="2"/>
      <c r="H15" s="2">
        <v>37155475</v>
      </c>
      <c r="I15" s="2"/>
      <c r="J15" s="2">
        <v>0</v>
      </c>
      <c r="K15" s="2"/>
      <c r="L15" s="1">
        <f>B15+D15+F15+H15+J15</f>
        <v>88476340</v>
      </c>
      <c r="M15" s="13">
        <f>C15+E15+G15+I15+K15</f>
        <v>0</v>
      </c>
      <c r="N15" s="14">
        <f>L15+M15</f>
        <v>88476340</v>
      </c>
      <c r="P15" s="3" t="s">
        <v>12</v>
      </c>
      <c r="Q15" s="2">
        <v>4923</v>
      </c>
      <c r="R15" s="2">
        <v>0</v>
      </c>
      <c r="S15" s="2">
        <v>1488</v>
      </c>
      <c r="T15" s="2">
        <v>0</v>
      </c>
      <c r="U15" s="2">
        <v>1085</v>
      </c>
      <c r="V15" s="2">
        <v>0</v>
      </c>
      <c r="W15" s="2">
        <v>10456</v>
      </c>
      <c r="X15" s="2">
        <v>0</v>
      </c>
      <c r="Y15" s="2">
        <v>983</v>
      </c>
      <c r="Z15" s="2">
        <v>0</v>
      </c>
      <c r="AA15" s="1">
        <f>Q15+S15+U15+W15+Y15</f>
        <v>18935</v>
      </c>
      <c r="AB15" s="13">
        <f>R15+T15+V15+X15+Z15</f>
        <v>0</v>
      </c>
      <c r="AC15" s="14">
        <f>AA15+AB15</f>
        <v>18935</v>
      </c>
      <c r="AE15" s="3" t="s">
        <v>12</v>
      </c>
      <c r="AF15" s="2">
        <f>IFERROR(B15/Q15, "N.A.")</f>
        <v>6792.3725370708917</v>
      </c>
      <c r="AG15" s="2" t="str">
        <f t="shared" ref="AG15:AR19" si="0">IFERROR(C15/R15, "N.A.")</f>
        <v>N.A.</v>
      </c>
      <c r="AH15" s="2">
        <f t="shared" si="0"/>
        <v>7089.2439516129034</v>
      </c>
      <c r="AI15" s="2" t="str">
        <f t="shared" si="0"/>
        <v>N.A.</v>
      </c>
      <c r="AJ15" s="2">
        <f t="shared" si="0"/>
        <v>6758.7281105990787</v>
      </c>
      <c r="AK15" s="2" t="str">
        <f t="shared" si="0"/>
        <v>N.A.</v>
      </c>
      <c r="AL15" s="2">
        <f t="shared" si="0"/>
        <v>3553.5075554705431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4672.6348032743599</v>
      </c>
      <c r="AQ15" s="13" t="str">
        <f t="shared" si="0"/>
        <v>N.A.</v>
      </c>
      <c r="AR15" s="14">
        <f t="shared" si="0"/>
        <v>4672.6348032743599</v>
      </c>
    </row>
    <row r="16" spans="1:44" ht="15" customHeight="1" thickBot="1" x14ac:dyDescent="0.3">
      <c r="A16" s="3" t="s">
        <v>13</v>
      </c>
      <c r="B16" s="2">
        <v>17117020</v>
      </c>
      <c r="C16" s="2">
        <v>1386000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17117020</v>
      </c>
      <c r="M16" s="13">
        <f t="shared" si="1"/>
        <v>1386000</v>
      </c>
      <c r="N16" s="14">
        <f t="shared" ref="N16:N18" si="2">L16+M16</f>
        <v>18503020</v>
      </c>
      <c r="P16" s="3" t="s">
        <v>13</v>
      </c>
      <c r="Q16" s="2">
        <v>4150</v>
      </c>
      <c r="R16" s="2">
        <v>231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4150</v>
      </c>
      <c r="AB16" s="13">
        <f t="shared" si="3"/>
        <v>231</v>
      </c>
      <c r="AC16" s="14">
        <f t="shared" ref="AC16:AC18" si="4">AA16+AB16</f>
        <v>4381</v>
      </c>
      <c r="AE16" s="3" t="s">
        <v>13</v>
      </c>
      <c r="AF16" s="2">
        <f t="shared" ref="AF16:AF19" si="5">IFERROR(B16/Q16, "N.A.")</f>
        <v>4124.5831325301206</v>
      </c>
      <c r="AG16" s="2">
        <f t="shared" si="0"/>
        <v>6000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4124.5831325301206</v>
      </c>
      <c r="AQ16" s="13">
        <f t="shared" si="0"/>
        <v>6000</v>
      </c>
      <c r="AR16" s="14">
        <f t="shared" si="0"/>
        <v>4223.4695275051354</v>
      </c>
    </row>
    <row r="17" spans="1:44" ht="15" customHeight="1" thickBot="1" x14ac:dyDescent="0.3">
      <c r="A17" s="3" t="s">
        <v>14</v>
      </c>
      <c r="B17" s="2">
        <v>110559200.00000001</v>
      </c>
      <c r="C17" s="2">
        <v>474728242.00000006</v>
      </c>
      <c r="D17" s="2">
        <v>40466050</v>
      </c>
      <c r="E17" s="2">
        <v>14019999.999999998</v>
      </c>
      <c r="F17" s="2"/>
      <c r="G17" s="2">
        <v>28349369.999999996</v>
      </c>
      <c r="H17" s="2"/>
      <c r="I17" s="2">
        <v>14702600.000000002</v>
      </c>
      <c r="J17" s="2">
        <v>0</v>
      </c>
      <c r="K17" s="2"/>
      <c r="L17" s="1">
        <f t="shared" si="1"/>
        <v>151025250</v>
      </c>
      <c r="M17" s="13">
        <f t="shared" si="1"/>
        <v>531800212.00000006</v>
      </c>
      <c r="N17" s="14">
        <f t="shared" si="2"/>
        <v>682825462</v>
      </c>
      <c r="P17" s="3" t="s">
        <v>14</v>
      </c>
      <c r="Q17" s="2">
        <v>20562</v>
      </c>
      <c r="R17" s="2">
        <v>62972</v>
      </c>
      <c r="S17" s="2">
        <v>5826</v>
      </c>
      <c r="T17" s="2">
        <v>824</v>
      </c>
      <c r="U17" s="2">
        <v>0</v>
      </c>
      <c r="V17" s="2">
        <v>4279</v>
      </c>
      <c r="W17" s="2">
        <v>0</v>
      </c>
      <c r="X17" s="2">
        <v>1962</v>
      </c>
      <c r="Y17" s="2">
        <v>2741</v>
      </c>
      <c r="Z17" s="2">
        <v>0</v>
      </c>
      <c r="AA17" s="1">
        <f t="shared" si="3"/>
        <v>29129</v>
      </c>
      <c r="AB17" s="13">
        <f t="shared" si="3"/>
        <v>70037</v>
      </c>
      <c r="AC17" s="14">
        <f t="shared" si="4"/>
        <v>99166</v>
      </c>
      <c r="AE17" s="3" t="s">
        <v>14</v>
      </c>
      <c r="AF17" s="2">
        <f t="shared" si="5"/>
        <v>5376.8699542846034</v>
      </c>
      <c r="AG17" s="2">
        <f t="shared" si="0"/>
        <v>7538.7194626183073</v>
      </c>
      <c r="AH17" s="2">
        <f t="shared" si="0"/>
        <v>6945.7689667009954</v>
      </c>
      <c r="AI17" s="2">
        <f t="shared" si="0"/>
        <v>17014.563106796115</v>
      </c>
      <c r="AJ17" s="2" t="str">
        <f t="shared" si="0"/>
        <v>N.A.</v>
      </c>
      <c r="AK17" s="2">
        <f t="shared" si="0"/>
        <v>6625.2325309651778</v>
      </c>
      <c r="AL17" s="2" t="str">
        <f t="shared" si="0"/>
        <v>N.A.</v>
      </c>
      <c r="AM17" s="2">
        <f t="shared" si="0"/>
        <v>7493.6799184505617</v>
      </c>
      <c r="AN17" s="2">
        <f t="shared" si="0"/>
        <v>0</v>
      </c>
      <c r="AO17" s="2" t="str">
        <f t="shared" si="0"/>
        <v>N.A.</v>
      </c>
      <c r="AP17" s="15">
        <f t="shared" si="0"/>
        <v>5184.7042466270723</v>
      </c>
      <c r="AQ17" s="13">
        <f t="shared" si="0"/>
        <v>7593.1323728886173</v>
      </c>
      <c r="AR17" s="14">
        <f t="shared" si="0"/>
        <v>6885.681201218159</v>
      </c>
    </row>
    <row r="18" spans="1:44" ht="15" customHeight="1" thickBot="1" x14ac:dyDescent="0.3">
      <c r="A18" s="3" t="s">
        <v>15</v>
      </c>
      <c r="B18" s="2">
        <v>1171320</v>
      </c>
      <c r="C18" s="2"/>
      <c r="D18" s="2"/>
      <c r="E18" s="2"/>
      <c r="F18" s="2"/>
      <c r="G18" s="2"/>
      <c r="H18" s="2"/>
      <c r="I18" s="2"/>
      <c r="J18" s="2">
        <v>0</v>
      </c>
      <c r="K18" s="2"/>
      <c r="L18" s="1">
        <f t="shared" si="1"/>
        <v>1171320</v>
      </c>
      <c r="M18" s="13">
        <f t="shared" si="1"/>
        <v>0</v>
      </c>
      <c r="N18" s="14">
        <f t="shared" si="2"/>
        <v>1171320</v>
      </c>
      <c r="P18" s="3" t="s">
        <v>15</v>
      </c>
      <c r="Q18" s="2">
        <v>227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773</v>
      </c>
      <c r="Z18" s="2">
        <v>0</v>
      </c>
      <c r="AA18" s="1">
        <f t="shared" si="3"/>
        <v>1000</v>
      </c>
      <c r="AB18" s="13">
        <f t="shared" si="3"/>
        <v>0</v>
      </c>
      <c r="AC18" s="17">
        <f t="shared" si="4"/>
        <v>1000</v>
      </c>
      <c r="AE18" s="3" t="s">
        <v>15</v>
      </c>
      <c r="AF18" s="2">
        <f t="shared" si="5"/>
        <v>5160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1171.32</v>
      </c>
      <c r="AQ18" s="13" t="str">
        <f t="shared" si="0"/>
        <v>N.A.</v>
      </c>
      <c r="AR18" s="14">
        <f t="shared" si="0"/>
        <v>1171.32</v>
      </c>
    </row>
    <row r="19" spans="1:44" ht="15" customHeight="1" thickBot="1" x14ac:dyDescent="0.3">
      <c r="A19" s="4" t="s">
        <v>16</v>
      </c>
      <c r="B19" s="2">
        <v>162286390.00000003</v>
      </c>
      <c r="C19" s="2">
        <v>476114241.99999982</v>
      </c>
      <c r="D19" s="2">
        <v>51014845.000000007</v>
      </c>
      <c r="E19" s="2">
        <v>14019999.999999998</v>
      </c>
      <c r="F19" s="2">
        <v>7333220</v>
      </c>
      <c r="G19" s="2">
        <v>28349369.999999996</v>
      </c>
      <c r="H19" s="2">
        <v>37155475</v>
      </c>
      <c r="I19" s="2">
        <v>14702600.000000002</v>
      </c>
      <c r="J19" s="2">
        <v>0</v>
      </c>
      <c r="K19" s="2"/>
      <c r="L19" s="1">
        <f t="shared" ref="L19" si="6">B19+D19+F19+H19+J19</f>
        <v>257789930.00000003</v>
      </c>
      <c r="M19" s="13">
        <f t="shared" ref="M19" si="7">C19+E19+G19+I19+K19</f>
        <v>533186211.99999982</v>
      </c>
      <c r="N19" s="17">
        <f t="shared" ref="N19" si="8">L19+M19</f>
        <v>790976141.99999988</v>
      </c>
      <c r="P19" s="4" t="s">
        <v>16</v>
      </c>
      <c r="Q19" s="2">
        <v>29862</v>
      </c>
      <c r="R19" s="2">
        <v>63203</v>
      </c>
      <c r="S19" s="2">
        <v>7314</v>
      </c>
      <c r="T19" s="2">
        <v>824</v>
      </c>
      <c r="U19" s="2">
        <v>1085</v>
      </c>
      <c r="V19" s="2">
        <v>4279</v>
      </c>
      <c r="W19" s="2">
        <v>10456</v>
      </c>
      <c r="X19" s="2">
        <v>1962</v>
      </c>
      <c r="Y19" s="2">
        <v>4497</v>
      </c>
      <c r="Z19" s="2">
        <v>0</v>
      </c>
      <c r="AA19" s="1">
        <f t="shared" ref="AA19" si="9">Q19+S19+U19+W19+Y19</f>
        <v>53214</v>
      </c>
      <c r="AB19" s="13">
        <f t="shared" ref="AB19" si="10">R19+T19+V19+X19+Z19</f>
        <v>70268</v>
      </c>
      <c r="AC19" s="14">
        <f t="shared" ref="AC19" si="11">AA19+AB19</f>
        <v>123482</v>
      </c>
      <c r="AE19" s="4" t="s">
        <v>16</v>
      </c>
      <c r="AF19" s="2">
        <f t="shared" si="5"/>
        <v>5434.5452414439769</v>
      </c>
      <c r="AG19" s="2">
        <f t="shared" si="0"/>
        <v>7533.0956125500343</v>
      </c>
      <c r="AH19" s="2">
        <f t="shared" si="0"/>
        <v>6974.9582991523121</v>
      </c>
      <c r="AI19" s="2">
        <f t="shared" si="0"/>
        <v>17014.563106796115</v>
      </c>
      <c r="AJ19" s="2">
        <f t="shared" si="0"/>
        <v>6758.7281105990787</v>
      </c>
      <c r="AK19" s="2">
        <f t="shared" si="0"/>
        <v>6625.2325309651778</v>
      </c>
      <c r="AL19" s="2">
        <f t="shared" si="0"/>
        <v>3553.5075554705431</v>
      </c>
      <c r="AM19" s="2">
        <f t="shared" si="0"/>
        <v>7493.6799184505617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4844.4005336941409</v>
      </c>
      <c r="AQ19" s="13">
        <f t="shared" ref="AQ19" si="13">IFERROR(M19/AB19, "N.A.")</f>
        <v>7587.8950873797439</v>
      </c>
      <c r="AR19" s="14">
        <f t="shared" ref="AR19" si="14">IFERROR(N19/AC19, "N.A.")</f>
        <v>6405.5987269399575</v>
      </c>
    </row>
    <row r="20" spans="1:44" ht="15" customHeight="1" thickBot="1" x14ac:dyDescent="0.3">
      <c r="A20" s="5" t="s">
        <v>0</v>
      </c>
      <c r="B20" s="24">
        <f>B19+C19</f>
        <v>638400631.99999988</v>
      </c>
      <c r="C20" s="26"/>
      <c r="D20" s="24">
        <f>D19+E19</f>
        <v>65034845.000000007</v>
      </c>
      <c r="E20" s="26"/>
      <c r="F20" s="24">
        <f>F19+G19</f>
        <v>35682590</v>
      </c>
      <c r="G20" s="26"/>
      <c r="H20" s="24">
        <f>H19+I19</f>
        <v>51858075</v>
      </c>
      <c r="I20" s="26"/>
      <c r="J20" s="24">
        <f>J19+K19</f>
        <v>0</v>
      </c>
      <c r="K20" s="26"/>
      <c r="L20" s="24">
        <f>L19+M19</f>
        <v>790976141.99999988</v>
      </c>
      <c r="M20" s="25"/>
      <c r="N20" s="18">
        <f>B20+D20+F20+H20+J20</f>
        <v>790976141.99999988</v>
      </c>
      <c r="P20" s="5" t="s">
        <v>0</v>
      </c>
      <c r="Q20" s="24">
        <f>Q19+R19</f>
        <v>93065</v>
      </c>
      <c r="R20" s="26"/>
      <c r="S20" s="24">
        <f>S19+T19</f>
        <v>8138</v>
      </c>
      <c r="T20" s="26"/>
      <c r="U20" s="24">
        <f>U19+V19</f>
        <v>5364</v>
      </c>
      <c r="V20" s="26"/>
      <c r="W20" s="24">
        <f>W19+X19</f>
        <v>12418</v>
      </c>
      <c r="X20" s="26"/>
      <c r="Y20" s="24">
        <f>Y19+Z19</f>
        <v>4497</v>
      </c>
      <c r="Z20" s="26"/>
      <c r="AA20" s="24">
        <f>AA19+AB19</f>
        <v>123482</v>
      </c>
      <c r="AB20" s="26"/>
      <c r="AC20" s="19">
        <f>Q20+S20+U20+W20+Y20</f>
        <v>123482</v>
      </c>
      <c r="AE20" s="5" t="s">
        <v>0</v>
      </c>
      <c r="AF20" s="27">
        <f>IFERROR(B20/Q20,"N.A.")</f>
        <v>6859.7284908397341</v>
      </c>
      <c r="AG20" s="28"/>
      <c r="AH20" s="27">
        <f>IFERROR(D20/S20,"N.A.")</f>
        <v>7991.5022118456636</v>
      </c>
      <c r="AI20" s="28"/>
      <c r="AJ20" s="27">
        <f>IFERROR(F20/U20,"N.A.")</f>
        <v>6652.2352721849365</v>
      </c>
      <c r="AK20" s="28"/>
      <c r="AL20" s="27">
        <f>IFERROR(H20/W20,"N.A.")</f>
        <v>4176.0408278305686</v>
      </c>
      <c r="AM20" s="28"/>
      <c r="AN20" s="27">
        <f>IFERROR(J20/Y20,"N.A.")</f>
        <v>0</v>
      </c>
      <c r="AO20" s="28"/>
      <c r="AP20" s="27">
        <f>IFERROR(L20/AA20,"N.A.")</f>
        <v>6405.5987269399575</v>
      </c>
      <c r="AQ20" s="28"/>
      <c r="AR20" s="16">
        <f>IFERROR(N20/AC20, "N.A.")</f>
        <v>6405.5987269399575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31306070</v>
      </c>
      <c r="C27" s="2"/>
      <c r="D27" s="2">
        <v>10548795</v>
      </c>
      <c r="E27" s="2"/>
      <c r="F27" s="2">
        <v>4644860</v>
      </c>
      <c r="G27" s="2"/>
      <c r="H27" s="2">
        <v>13938119.999999996</v>
      </c>
      <c r="I27" s="2"/>
      <c r="J27" s="2">
        <v>0</v>
      </c>
      <c r="K27" s="2"/>
      <c r="L27" s="1">
        <f>B27+D27+F27+H27+J27</f>
        <v>60437845</v>
      </c>
      <c r="M27" s="13">
        <f>C27+E27+G27+I27+K27</f>
        <v>0</v>
      </c>
      <c r="N27" s="14">
        <f>L27+M27</f>
        <v>60437845</v>
      </c>
      <c r="P27" s="3" t="s">
        <v>12</v>
      </c>
      <c r="Q27" s="2">
        <v>4337</v>
      </c>
      <c r="R27" s="2">
        <v>0</v>
      </c>
      <c r="S27" s="2">
        <v>1488</v>
      </c>
      <c r="T27" s="2">
        <v>0</v>
      </c>
      <c r="U27" s="2">
        <v>564</v>
      </c>
      <c r="V27" s="2">
        <v>0</v>
      </c>
      <c r="W27" s="2">
        <v>3254</v>
      </c>
      <c r="X27" s="2">
        <v>0</v>
      </c>
      <c r="Y27" s="2">
        <v>205</v>
      </c>
      <c r="Z27" s="2">
        <v>0</v>
      </c>
      <c r="AA27" s="1">
        <f>Q27+S27+U27+W27+Y27</f>
        <v>9848</v>
      </c>
      <c r="AB27" s="13">
        <f>R27+T27+V27+X27+Z27</f>
        <v>0</v>
      </c>
      <c r="AC27" s="14">
        <f>AA27+AB27</f>
        <v>9848</v>
      </c>
      <c r="AE27" s="3" t="s">
        <v>12</v>
      </c>
      <c r="AF27" s="2">
        <f>IFERROR(B27/Q27, "N.A.")</f>
        <v>7218.3698409038507</v>
      </c>
      <c r="AG27" s="2" t="str">
        <f t="shared" ref="AG27:AR31" si="15">IFERROR(C27/R27, "N.A.")</f>
        <v>N.A.</v>
      </c>
      <c r="AH27" s="2">
        <f t="shared" si="15"/>
        <v>7089.2439516129034</v>
      </c>
      <c r="AI27" s="2" t="str">
        <f t="shared" si="15"/>
        <v>N.A.</v>
      </c>
      <c r="AJ27" s="2">
        <f t="shared" si="15"/>
        <v>8235.567375886525</v>
      </c>
      <c r="AK27" s="2" t="str">
        <f t="shared" si="15"/>
        <v>N.A.</v>
      </c>
      <c r="AL27" s="2">
        <f t="shared" si="15"/>
        <v>4283.3804548248299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6137.0679325751425</v>
      </c>
      <c r="AQ27" s="13" t="str">
        <f t="shared" si="15"/>
        <v>N.A.</v>
      </c>
      <c r="AR27" s="14">
        <f t="shared" si="15"/>
        <v>6137.0679325751425</v>
      </c>
    </row>
    <row r="28" spans="1:44" ht="15" customHeight="1" thickBot="1" x14ac:dyDescent="0.3">
      <c r="A28" s="3" t="s">
        <v>13</v>
      </c>
      <c r="B28" s="2">
        <v>1356000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1356000</v>
      </c>
      <c r="M28" s="13">
        <f t="shared" si="16"/>
        <v>0</v>
      </c>
      <c r="N28" s="14">
        <f t="shared" ref="N28:N30" si="17">L28+M28</f>
        <v>1356000</v>
      </c>
      <c r="P28" s="3" t="s">
        <v>13</v>
      </c>
      <c r="Q28" s="2">
        <v>226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226</v>
      </c>
      <c r="AB28" s="13">
        <f t="shared" si="18"/>
        <v>0</v>
      </c>
      <c r="AC28" s="14">
        <f t="shared" ref="AC28:AC30" si="19">AA28+AB28</f>
        <v>226</v>
      </c>
      <c r="AE28" s="3" t="s">
        <v>13</v>
      </c>
      <c r="AF28" s="2">
        <f t="shared" ref="AF28:AF31" si="20">IFERROR(B28/Q28, "N.A.")</f>
        <v>6000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6000</v>
      </c>
      <c r="AQ28" s="13" t="str">
        <f t="shared" si="15"/>
        <v>N.A.</v>
      </c>
      <c r="AR28" s="14">
        <f t="shared" si="15"/>
        <v>6000</v>
      </c>
    </row>
    <row r="29" spans="1:44" ht="15" customHeight="1" thickBot="1" x14ac:dyDescent="0.3">
      <c r="A29" s="3" t="s">
        <v>14</v>
      </c>
      <c r="B29" s="2">
        <v>65827160</v>
      </c>
      <c r="C29" s="2">
        <v>291427011.99999994</v>
      </c>
      <c r="D29" s="2">
        <v>31228789.999999996</v>
      </c>
      <c r="E29" s="2"/>
      <c r="F29" s="2"/>
      <c r="G29" s="2">
        <v>23154969.999999996</v>
      </c>
      <c r="H29" s="2"/>
      <c r="I29" s="2">
        <v>14702600.000000002</v>
      </c>
      <c r="J29" s="2">
        <v>0</v>
      </c>
      <c r="K29" s="2"/>
      <c r="L29" s="1">
        <f t="shared" si="16"/>
        <v>97055950</v>
      </c>
      <c r="M29" s="13">
        <f t="shared" si="16"/>
        <v>329284581.99999994</v>
      </c>
      <c r="N29" s="14">
        <f t="shared" si="17"/>
        <v>426340531.99999994</v>
      </c>
      <c r="P29" s="3" t="s">
        <v>14</v>
      </c>
      <c r="Q29" s="2">
        <v>12265</v>
      </c>
      <c r="R29" s="2">
        <v>39008</v>
      </c>
      <c r="S29" s="2">
        <v>4656</v>
      </c>
      <c r="T29" s="2">
        <v>0</v>
      </c>
      <c r="U29" s="2">
        <v>0</v>
      </c>
      <c r="V29" s="2">
        <v>3093</v>
      </c>
      <c r="W29" s="2">
        <v>0</v>
      </c>
      <c r="X29" s="2">
        <v>1962</v>
      </c>
      <c r="Y29" s="2">
        <v>584</v>
      </c>
      <c r="Z29" s="2">
        <v>0</v>
      </c>
      <c r="AA29" s="1">
        <f t="shared" si="18"/>
        <v>17505</v>
      </c>
      <c r="AB29" s="13">
        <f t="shared" si="18"/>
        <v>44063</v>
      </c>
      <c r="AC29" s="14">
        <f t="shared" si="19"/>
        <v>61568</v>
      </c>
      <c r="AE29" s="3" t="s">
        <v>14</v>
      </c>
      <c r="AF29" s="2">
        <f t="shared" si="20"/>
        <v>5367.0737871993479</v>
      </c>
      <c r="AG29" s="2">
        <f t="shared" si="15"/>
        <v>7470.9549835931075</v>
      </c>
      <c r="AH29" s="2">
        <f t="shared" si="15"/>
        <v>6707.214347079037</v>
      </c>
      <c r="AI29" s="2" t="str">
        <f t="shared" si="15"/>
        <v>N.A.</v>
      </c>
      <c r="AJ29" s="2" t="str">
        <f t="shared" si="15"/>
        <v>N.A.</v>
      </c>
      <c r="AK29" s="2">
        <f t="shared" si="15"/>
        <v>7486.2495958616219</v>
      </c>
      <c r="AL29" s="2" t="str">
        <f t="shared" si="15"/>
        <v>N.A.</v>
      </c>
      <c r="AM29" s="2">
        <f t="shared" si="15"/>
        <v>7493.6799184505617</v>
      </c>
      <c r="AN29" s="2">
        <f t="shared" si="15"/>
        <v>0</v>
      </c>
      <c r="AO29" s="2" t="str">
        <f t="shared" si="15"/>
        <v>N.A.</v>
      </c>
      <c r="AP29" s="15">
        <f t="shared" si="15"/>
        <v>5544.4701513853188</v>
      </c>
      <c r="AQ29" s="13">
        <f t="shared" si="15"/>
        <v>7473.0404647890509</v>
      </c>
      <c r="AR29" s="14">
        <f t="shared" si="15"/>
        <v>6924.7097843035335</v>
      </c>
    </row>
    <row r="30" spans="1:44" ht="15" customHeight="1" thickBot="1" x14ac:dyDescent="0.3">
      <c r="A30" s="3" t="s">
        <v>15</v>
      </c>
      <c r="B30" s="2">
        <v>1171320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1171320</v>
      </c>
      <c r="M30" s="13">
        <f t="shared" si="16"/>
        <v>0</v>
      </c>
      <c r="N30" s="14">
        <f t="shared" si="17"/>
        <v>1171320</v>
      </c>
      <c r="P30" s="3" t="s">
        <v>15</v>
      </c>
      <c r="Q30" s="2">
        <v>227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227</v>
      </c>
      <c r="AB30" s="13">
        <f t="shared" si="18"/>
        <v>0</v>
      </c>
      <c r="AC30" s="17">
        <f t="shared" si="19"/>
        <v>227</v>
      </c>
      <c r="AE30" s="3" t="s">
        <v>15</v>
      </c>
      <c r="AF30" s="2">
        <f t="shared" si="20"/>
        <v>5160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5160</v>
      </c>
      <c r="AQ30" s="13" t="str">
        <f t="shared" si="15"/>
        <v>N.A.</v>
      </c>
      <c r="AR30" s="14">
        <f t="shared" si="15"/>
        <v>5160</v>
      </c>
    </row>
    <row r="31" spans="1:44" ht="15" customHeight="1" thickBot="1" x14ac:dyDescent="0.3">
      <c r="A31" s="4" t="s">
        <v>16</v>
      </c>
      <c r="B31" s="2">
        <v>99660550.00000003</v>
      </c>
      <c r="C31" s="2">
        <v>291427011.99999994</v>
      </c>
      <c r="D31" s="2">
        <v>41777585</v>
      </c>
      <c r="E31" s="2"/>
      <c r="F31" s="2">
        <v>4644860</v>
      </c>
      <c r="G31" s="2">
        <v>23154969.999999996</v>
      </c>
      <c r="H31" s="2">
        <v>13938119.999999996</v>
      </c>
      <c r="I31" s="2">
        <v>14702600.000000002</v>
      </c>
      <c r="J31" s="2">
        <v>0</v>
      </c>
      <c r="K31" s="2"/>
      <c r="L31" s="1">
        <f t="shared" ref="L31" si="21">B31+D31+F31+H31+J31</f>
        <v>160021115.00000003</v>
      </c>
      <c r="M31" s="13">
        <f t="shared" ref="M31" si="22">C31+E31+G31+I31+K31</f>
        <v>329284581.99999994</v>
      </c>
      <c r="N31" s="17">
        <f t="shared" ref="N31" si="23">L31+M31</f>
        <v>489305697</v>
      </c>
      <c r="P31" s="4" t="s">
        <v>16</v>
      </c>
      <c r="Q31" s="2">
        <v>17055</v>
      </c>
      <c r="R31" s="2">
        <v>39008</v>
      </c>
      <c r="S31" s="2">
        <v>6144</v>
      </c>
      <c r="T31" s="2">
        <v>0</v>
      </c>
      <c r="U31" s="2">
        <v>564</v>
      </c>
      <c r="V31" s="2">
        <v>3093</v>
      </c>
      <c r="W31" s="2">
        <v>3254</v>
      </c>
      <c r="X31" s="2">
        <v>1962</v>
      </c>
      <c r="Y31" s="2">
        <v>789</v>
      </c>
      <c r="Z31" s="2">
        <v>0</v>
      </c>
      <c r="AA31" s="1">
        <f t="shared" ref="AA31" si="24">Q31+S31+U31+W31+Y31</f>
        <v>27806</v>
      </c>
      <c r="AB31" s="13">
        <f t="shared" ref="AB31" si="25">R31+T31+V31+X31+Z31</f>
        <v>44063</v>
      </c>
      <c r="AC31" s="14">
        <f t="shared" ref="AC31" si="26">AA31+AB31</f>
        <v>71869</v>
      </c>
      <c r="AE31" s="4" t="s">
        <v>16</v>
      </c>
      <c r="AF31" s="2">
        <f t="shared" si="20"/>
        <v>5843.4799179126376</v>
      </c>
      <c r="AG31" s="2">
        <f t="shared" si="15"/>
        <v>7470.9549835931075</v>
      </c>
      <c r="AH31" s="2">
        <f t="shared" si="15"/>
        <v>6799.737141927083</v>
      </c>
      <c r="AI31" s="2" t="str">
        <f t="shared" si="15"/>
        <v>N.A.</v>
      </c>
      <c r="AJ31" s="2">
        <f t="shared" si="15"/>
        <v>8235.567375886525</v>
      </c>
      <c r="AK31" s="2">
        <f t="shared" si="15"/>
        <v>7486.2495958616219</v>
      </c>
      <c r="AL31" s="2">
        <f t="shared" si="15"/>
        <v>4283.3804548248299</v>
      </c>
      <c r="AM31" s="2">
        <f t="shared" si="15"/>
        <v>7493.6799184505617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5754.9131482413877</v>
      </c>
      <c r="AQ31" s="13">
        <f t="shared" ref="AQ31" si="28">IFERROR(M31/AB31, "N.A.")</f>
        <v>7473.0404647890509</v>
      </c>
      <c r="AR31" s="14">
        <f t="shared" ref="AR31" si="29">IFERROR(N31/AC31, "N.A.")</f>
        <v>6808.2997815469816</v>
      </c>
    </row>
    <row r="32" spans="1:44" ht="15" customHeight="1" thickBot="1" x14ac:dyDescent="0.3">
      <c r="A32" s="5" t="s">
        <v>0</v>
      </c>
      <c r="B32" s="24">
        <f>B31+C31</f>
        <v>391087562</v>
      </c>
      <c r="C32" s="26"/>
      <c r="D32" s="24">
        <f>D31+E31</f>
        <v>41777585</v>
      </c>
      <c r="E32" s="26"/>
      <c r="F32" s="24">
        <f>F31+G31</f>
        <v>27799829.999999996</v>
      </c>
      <c r="G32" s="26"/>
      <c r="H32" s="24">
        <f>H31+I31</f>
        <v>28640720</v>
      </c>
      <c r="I32" s="26"/>
      <c r="J32" s="24">
        <f>J31+K31</f>
        <v>0</v>
      </c>
      <c r="K32" s="26"/>
      <c r="L32" s="24">
        <f>L31+M31</f>
        <v>489305697</v>
      </c>
      <c r="M32" s="25"/>
      <c r="N32" s="18">
        <f>B32+D32+F32+H32+J32</f>
        <v>489305697</v>
      </c>
      <c r="P32" s="5" t="s">
        <v>0</v>
      </c>
      <c r="Q32" s="24">
        <f>Q31+R31</f>
        <v>56063</v>
      </c>
      <c r="R32" s="26"/>
      <c r="S32" s="24">
        <f>S31+T31</f>
        <v>6144</v>
      </c>
      <c r="T32" s="26"/>
      <c r="U32" s="24">
        <f>U31+V31</f>
        <v>3657</v>
      </c>
      <c r="V32" s="26"/>
      <c r="W32" s="24">
        <f>W31+X31</f>
        <v>5216</v>
      </c>
      <c r="X32" s="26"/>
      <c r="Y32" s="24">
        <f>Y31+Z31</f>
        <v>789</v>
      </c>
      <c r="Z32" s="26"/>
      <c r="AA32" s="24">
        <f>AA31+AB31</f>
        <v>71869</v>
      </c>
      <c r="AB32" s="26"/>
      <c r="AC32" s="19">
        <f>Q32+S32+U32+W32+Y32</f>
        <v>71869</v>
      </c>
      <c r="AE32" s="5" t="s">
        <v>0</v>
      </c>
      <c r="AF32" s="27">
        <f>IFERROR(B32/Q32,"N.A.")</f>
        <v>6975.8586233344631</v>
      </c>
      <c r="AG32" s="28"/>
      <c r="AH32" s="27">
        <f>IFERROR(D32/S32,"N.A.")</f>
        <v>6799.737141927083</v>
      </c>
      <c r="AI32" s="28"/>
      <c r="AJ32" s="27">
        <f>IFERROR(F32/U32,"N.A.")</f>
        <v>7601.8129614438058</v>
      </c>
      <c r="AK32" s="28"/>
      <c r="AL32" s="27">
        <f>IFERROR(H32/W32,"N.A.")</f>
        <v>5490.935582822086</v>
      </c>
      <c r="AM32" s="28"/>
      <c r="AN32" s="27">
        <f>IFERROR(J32/Y32,"N.A.")</f>
        <v>0</v>
      </c>
      <c r="AO32" s="28"/>
      <c r="AP32" s="27">
        <f>IFERROR(L32/AA32,"N.A.")</f>
        <v>6808.2997815469816</v>
      </c>
      <c r="AQ32" s="28"/>
      <c r="AR32" s="16">
        <f>IFERROR(N32/AC32, "N.A.")</f>
        <v>6808.2997815469816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2132780</v>
      </c>
      <c r="C39" s="2"/>
      <c r="D39" s="2"/>
      <c r="E39" s="2"/>
      <c r="F39" s="2">
        <v>2688360</v>
      </c>
      <c r="G39" s="2"/>
      <c r="H39" s="2">
        <v>23217355</v>
      </c>
      <c r="I39" s="2"/>
      <c r="J39" s="2">
        <v>0</v>
      </c>
      <c r="K39" s="2"/>
      <c r="L39" s="1">
        <f>B39+D39+F39+H39+J39</f>
        <v>28038495</v>
      </c>
      <c r="M39" s="13">
        <f>C39+E39+G39+I39+K39</f>
        <v>0</v>
      </c>
      <c r="N39" s="14">
        <f>L39+M39</f>
        <v>28038495</v>
      </c>
      <c r="P39" s="3" t="s">
        <v>12</v>
      </c>
      <c r="Q39" s="2">
        <v>586</v>
      </c>
      <c r="R39" s="2">
        <v>0</v>
      </c>
      <c r="S39" s="2">
        <v>0</v>
      </c>
      <c r="T39" s="2">
        <v>0</v>
      </c>
      <c r="U39" s="2">
        <v>521</v>
      </c>
      <c r="V39" s="2">
        <v>0</v>
      </c>
      <c r="W39" s="2">
        <v>7202</v>
      </c>
      <c r="X39" s="2">
        <v>0</v>
      </c>
      <c r="Y39" s="2">
        <v>778</v>
      </c>
      <c r="Z39" s="2">
        <v>0</v>
      </c>
      <c r="AA39" s="1">
        <f>Q39+S39+U39+W39+Y39</f>
        <v>9087</v>
      </c>
      <c r="AB39" s="13">
        <f>R39+T39+V39+X39+Z39</f>
        <v>0</v>
      </c>
      <c r="AC39" s="14">
        <f>AA39+AB39</f>
        <v>9087</v>
      </c>
      <c r="AE39" s="3" t="s">
        <v>12</v>
      </c>
      <c r="AF39" s="2">
        <f>IFERROR(B39/Q39, "N.A.")</f>
        <v>3639.5563139931742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5160</v>
      </c>
      <c r="AK39" s="2" t="str">
        <f t="shared" si="30"/>
        <v>N.A.</v>
      </c>
      <c r="AL39" s="2">
        <f t="shared" si="30"/>
        <v>3223.7371563454594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3085.5612413337735</v>
      </c>
      <c r="AQ39" s="13" t="str">
        <f t="shared" si="30"/>
        <v>N.A.</v>
      </c>
      <c r="AR39" s="14">
        <f t="shared" si="30"/>
        <v>3085.5612413337735</v>
      </c>
    </row>
    <row r="40" spans="1:44" ht="15" customHeight="1" thickBot="1" x14ac:dyDescent="0.3">
      <c r="A40" s="3" t="s">
        <v>13</v>
      </c>
      <c r="B40" s="2">
        <v>15761019.999999998</v>
      </c>
      <c r="C40" s="2">
        <v>1386000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15761019.999999998</v>
      </c>
      <c r="M40" s="13">
        <f t="shared" si="31"/>
        <v>1386000</v>
      </c>
      <c r="N40" s="14">
        <f t="shared" ref="N40:N42" si="32">L40+M40</f>
        <v>17147020</v>
      </c>
      <c r="P40" s="3" t="s">
        <v>13</v>
      </c>
      <c r="Q40" s="2">
        <v>3924</v>
      </c>
      <c r="R40" s="2">
        <v>231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3924</v>
      </c>
      <c r="AB40" s="13">
        <f t="shared" si="33"/>
        <v>231</v>
      </c>
      <c r="AC40" s="14">
        <f t="shared" ref="AC40:AC42" si="34">AA40+AB40</f>
        <v>4155</v>
      </c>
      <c r="AE40" s="3" t="s">
        <v>13</v>
      </c>
      <c r="AF40" s="2">
        <f t="shared" ref="AF40:AF43" si="35">IFERROR(B40/Q40, "N.A.")</f>
        <v>4016.5698267074408</v>
      </c>
      <c r="AG40" s="2">
        <f t="shared" si="30"/>
        <v>6000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4016.5698267074408</v>
      </c>
      <c r="AQ40" s="13">
        <f t="shared" si="30"/>
        <v>6000</v>
      </c>
      <c r="AR40" s="14">
        <f t="shared" si="30"/>
        <v>4126.8399518652222</v>
      </c>
    </row>
    <row r="41" spans="1:44" ht="15" customHeight="1" thickBot="1" x14ac:dyDescent="0.3">
      <c r="A41" s="3" t="s">
        <v>14</v>
      </c>
      <c r="B41" s="2">
        <v>44732040</v>
      </c>
      <c r="C41" s="2">
        <v>183301230</v>
      </c>
      <c r="D41" s="2">
        <v>9237260</v>
      </c>
      <c r="E41" s="2">
        <v>14019999.999999998</v>
      </c>
      <c r="F41" s="2"/>
      <c r="G41" s="2">
        <v>5194400.0000000009</v>
      </c>
      <c r="H41" s="2"/>
      <c r="I41" s="2"/>
      <c r="J41" s="2">
        <v>0</v>
      </c>
      <c r="K41" s="2"/>
      <c r="L41" s="1">
        <f t="shared" si="31"/>
        <v>53969300</v>
      </c>
      <c r="M41" s="13">
        <f t="shared" si="31"/>
        <v>202515630</v>
      </c>
      <c r="N41" s="14">
        <f t="shared" si="32"/>
        <v>256484930</v>
      </c>
      <c r="P41" s="3" t="s">
        <v>14</v>
      </c>
      <c r="Q41" s="2">
        <v>8297</v>
      </c>
      <c r="R41" s="2">
        <v>23964</v>
      </c>
      <c r="S41" s="2">
        <v>1170</v>
      </c>
      <c r="T41" s="2">
        <v>824</v>
      </c>
      <c r="U41" s="2">
        <v>0</v>
      </c>
      <c r="V41" s="2">
        <v>1186</v>
      </c>
      <c r="W41" s="2">
        <v>0</v>
      </c>
      <c r="X41" s="2">
        <v>0</v>
      </c>
      <c r="Y41" s="2">
        <v>2157</v>
      </c>
      <c r="Z41" s="2">
        <v>0</v>
      </c>
      <c r="AA41" s="1">
        <f t="shared" si="33"/>
        <v>11624</v>
      </c>
      <c r="AB41" s="13">
        <f t="shared" si="33"/>
        <v>25974</v>
      </c>
      <c r="AC41" s="14">
        <f t="shared" si="34"/>
        <v>37598</v>
      </c>
      <c r="AE41" s="3" t="s">
        <v>14</v>
      </c>
      <c r="AF41" s="2">
        <f t="shared" si="35"/>
        <v>5391.3510907556947</v>
      </c>
      <c r="AG41" s="2">
        <f t="shared" si="30"/>
        <v>7649.0247871807715</v>
      </c>
      <c r="AH41" s="2">
        <f t="shared" si="30"/>
        <v>7895.0940170940175</v>
      </c>
      <c r="AI41" s="2">
        <f t="shared" si="30"/>
        <v>17014.563106796115</v>
      </c>
      <c r="AJ41" s="2" t="str">
        <f t="shared" si="30"/>
        <v>N.A.</v>
      </c>
      <c r="AK41" s="2">
        <f t="shared" si="30"/>
        <v>4379.7639123102872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4642.9198210598761</v>
      </c>
      <c r="AQ41" s="13">
        <f t="shared" si="30"/>
        <v>7796.8595518595521</v>
      </c>
      <c r="AR41" s="14">
        <f t="shared" si="30"/>
        <v>6821.7705729028139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773</v>
      </c>
      <c r="Z42" s="2">
        <v>0</v>
      </c>
      <c r="AA42" s="1">
        <f t="shared" si="33"/>
        <v>773</v>
      </c>
      <c r="AB42" s="13">
        <f t="shared" si="33"/>
        <v>0</v>
      </c>
      <c r="AC42" s="14">
        <f t="shared" si="34"/>
        <v>773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62625840.000000007</v>
      </c>
      <c r="C43" s="2">
        <v>184687230</v>
      </c>
      <c r="D43" s="2">
        <v>9237260</v>
      </c>
      <c r="E43" s="2">
        <v>14019999.999999998</v>
      </c>
      <c r="F43" s="2">
        <v>2688360</v>
      </c>
      <c r="G43" s="2">
        <v>5194400.0000000009</v>
      </c>
      <c r="H43" s="2">
        <v>23217355</v>
      </c>
      <c r="I43" s="2"/>
      <c r="J43" s="2">
        <v>0</v>
      </c>
      <c r="K43" s="2"/>
      <c r="L43" s="1">
        <f t="shared" ref="L43" si="36">B43+D43+F43+H43+J43</f>
        <v>97768815</v>
      </c>
      <c r="M43" s="13">
        <f t="shared" ref="M43" si="37">C43+E43+G43+I43+K43</f>
        <v>203901630</v>
      </c>
      <c r="N43" s="17">
        <f t="shared" ref="N43" si="38">L43+M43</f>
        <v>301670445</v>
      </c>
      <c r="P43" s="4" t="s">
        <v>16</v>
      </c>
      <c r="Q43" s="2">
        <v>12807</v>
      </c>
      <c r="R43" s="2">
        <v>24195</v>
      </c>
      <c r="S43" s="2">
        <v>1170</v>
      </c>
      <c r="T43" s="2">
        <v>824</v>
      </c>
      <c r="U43" s="2">
        <v>521</v>
      </c>
      <c r="V43" s="2">
        <v>1186</v>
      </c>
      <c r="W43" s="2">
        <v>7202</v>
      </c>
      <c r="X43" s="2">
        <v>0</v>
      </c>
      <c r="Y43" s="2">
        <v>3708</v>
      </c>
      <c r="Z43" s="2">
        <v>0</v>
      </c>
      <c r="AA43" s="1">
        <f t="shared" ref="AA43" si="39">Q43+S43+U43+W43+Y43</f>
        <v>25408</v>
      </c>
      <c r="AB43" s="13">
        <f t="shared" ref="AB43" si="40">R43+T43+V43+X43+Z43</f>
        <v>26205</v>
      </c>
      <c r="AC43" s="17">
        <f t="shared" ref="AC43" si="41">AA43+AB43</f>
        <v>51613</v>
      </c>
      <c r="AE43" s="4" t="s">
        <v>16</v>
      </c>
      <c r="AF43" s="2">
        <f t="shared" si="35"/>
        <v>4889.9695479034908</v>
      </c>
      <c r="AG43" s="2">
        <f t="shared" si="30"/>
        <v>7633.2808431494113</v>
      </c>
      <c r="AH43" s="2">
        <f t="shared" si="30"/>
        <v>7895.0940170940175</v>
      </c>
      <c r="AI43" s="2">
        <f t="shared" si="30"/>
        <v>17014.563106796115</v>
      </c>
      <c r="AJ43" s="2">
        <f t="shared" si="30"/>
        <v>5160</v>
      </c>
      <c r="AK43" s="2">
        <f t="shared" si="30"/>
        <v>4379.7639123102872</v>
      </c>
      <c r="AL43" s="2">
        <f t="shared" si="30"/>
        <v>3223.7371563454594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3847.9539908690176</v>
      </c>
      <c r="AQ43" s="13">
        <f t="shared" ref="AQ43" si="43">IFERROR(M43/AB43, "N.A.")</f>
        <v>7781.0200343445904</v>
      </c>
      <c r="AR43" s="14">
        <f t="shared" ref="AR43" si="44">IFERROR(N43/AC43, "N.A.")</f>
        <v>5844.8539127739132</v>
      </c>
    </row>
    <row r="44" spans="1:44" ht="15" customHeight="1" thickBot="1" x14ac:dyDescent="0.3">
      <c r="A44" s="5" t="s">
        <v>0</v>
      </c>
      <c r="B44" s="24">
        <f>B43+C43</f>
        <v>247313070</v>
      </c>
      <c r="C44" s="26"/>
      <c r="D44" s="24">
        <f>D43+E43</f>
        <v>23257260</v>
      </c>
      <c r="E44" s="26"/>
      <c r="F44" s="24">
        <f>F43+G43</f>
        <v>7882760.0000000009</v>
      </c>
      <c r="G44" s="26"/>
      <c r="H44" s="24">
        <f>H43+I43</f>
        <v>23217355</v>
      </c>
      <c r="I44" s="26"/>
      <c r="J44" s="24">
        <f>J43+K43</f>
        <v>0</v>
      </c>
      <c r="K44" s="26"/>
      <c r="L44" s="24">
        <f>L43+M43</f>
        <v>301670445</v>
      </c>
      <c r="M44" s="25"/>
      <c r="N44" s="18">
        <f>B44+D44+F44+H44+J44</f>
        <v>301670445</v>
      </c>
      <c r="P44" s="5" t="s">
        <v>0</v>
      </c>
      <c r="Q44" s="24">
        <f>Q43+R43</f>
        <v>37002</v>
      </c>
      <c r="R44" s="26"/>
      <c r="S44" s="24">
        <f>S43+T43</f>
        <v>1994</v>
      </c>
      <c r="T44" s="26"/>
      <c r="U44" s="24">
        <f>U43+V43</f>
        <v>1707</v>
      </c>
      <c r="V44" s="26"/>
      <c r="W44" s="24">
        <f>W43+X43</f>
        <v>7202</v>
      </c>
      <c r="X44" s="26"/>
      <c r="Y44" s="24">
        <f>Y43+Z43</f>
        <v>3708</v>
      </c>
      <c r="Z44" s="26"/>
      <c r="AA44" s="24">
        <f>AA43+AB43</f>
        <v>51613</v>
      </c>
      <c r="AB44" s="25"/>
      <c r="AC44" s="18">
        <f>Q44+S44+U44+W44+Y44</f>
        <v>51613</v>
      </c>
      <c r="AE44" s="5" t="s">
        <v>0</v>
      </c>
      <c r="AF44" s="27">
        <f>IFERROR(B44/Q44,"N.A.")</f>
        <v>6683.7757418517922</v>
      </c>
      <c r="AG44" s="28"/>
      <c r="AH44" s="27">
        <f>IFERROR(D44/S44,"N.A.")</f>
        <v>11663.620862587763</v>
      </c>
      <c r="AI44" s="28"/>
      <c r="AJ44" s="27">
        <f>IFERROR(F44/U44,"N.A.")</f>
        <v>4617.902753368483</v>
      </c>
      <c r="AK44" s="28"/>
      <c r="AL44" s="27">
        <f>IFERROR(H44/W44,"N.A.")</f>
        <v>3223.7371563454594</v>
      </c>
      <c r="AM44" s="28"/>
      <c r="AN44" s="27">
        <f>IFERROR(J44/Y44,"N.A.")</f>
        <v>0</v>
      </c>
      <c r="AO44" s="28"/>
      <c r="AP44" s="27">
        <f>IFERROR(L44/AA44,"N.A.")</f>
        <v>5844.8539127739132</v>
      </c>
      <c r="AQ44" s="28"/>
      <c r="AR44" s="16">
        <f>IFERROR(N44/AC44, "N.A.")</f>
        <v>5844.8539127739132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8860510</v>
      </c>
      <c r="C15" s="2"/>
      <c r="D15" s="2"/>
      <c r="E15" s="2"/>
      <c r="F15" s="2"/>
      <c r="G15" s="2"/>
      <c r="H15" s="2">
        <v>4392720</v>
      </c>
      <c r="I15" s="2"/>
      <c r="J15" s="2"/>
      <c r="K15" s="2"/>
      <c r="L15" s="1">
        <f>B15+D15+F15+H15+J15</f>
        <v>13253230</v>
      </c>
      <c r="M15" s="13">
        <f>C15+E15+G15+I15+K15</f>
        <v>0</v>
      </c>
      <c r="N15" s="14">
        <f>L15+M15</f>
        <v>13253230</v>
      </c>
      <c r="P15" s="3" t="s">
        <v>12</v>
      </c>
      <c r="Q15" s="2">
        <v>1172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1291</v>
      </c>
      <c r="X15" s="2">
        <v>0</v>
      </c>
      <c r="Y15" s="2">
        <v>0</v>
      </c>
      <c r="Z15" s="2">
        <v>0</v>
      </c>
      <c r="AA15" s="1">
        <f>Q15+S15+U15+W15+Y15</f>
        <v>2463</v>
      </c>
      <c r="AB15" s="13">
        <f>R15+T15+V15+X15+Z15</f>
        <v>0</v>
      </c>
      <c r="AC15" s="14">
        <f>AA15+AB15</f>
        <v>2463</v>
      </c>
      <c r="AE15" s="3" t="s">
        <v>12</v>
      </c>
      <c r="AF15" s="2">
        <f>IFERROR(B15/Q15, "N.A.")</f>
        <v>7560.1621160409559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3402.571649883811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5380.9297604547301</v>
      </c>
      <c r="AQ15" s="13" t="str">
        <f t="shared" si="0"/>
        <v>N.A.</v>
      </c>
      <c r="AR15" s="14">
        <f t="shared" si="0"/>
        <v>5380.9297604547301</v>
      </c>
    </row>
    <row r="16" spans="1:44" ht="15" customHeight="1" thickBot="1" x14ac:dyDescent="0.3">
      <c r="A16" s="3" t="s">
        <v>13</v>
      </c>
      <c r="B16" s="2">
        <v>4768150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4768150</v>
      </c>
      <c r="M16" s="13">
        <f t="shared" si="1"/>
        <v>0</v>
      </c>
      <c r="N16" s="14">
        <f t="shared" ref="N16:N18" si="2">L16+M16</f>
        <v>4768150</v>
      </c>
      <c r="P16" s="3" t="s">
        <v>13</v>
      </c>
      <c r="Q16" s="2">
        <v>705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705</v>
      </c>
      <c r="AB16" s="13">
        <f t="shared" si="3"/>
        <v>0</v>
      </c>
      <c r="AC16" s="14">
        <f t="shared" ref="AC16:AC18" si="4">AA16+AB16</f>
        <v>705</v>
      </c>
      <c r="AE16" s="3" t="s">
        <v>13</v>
      </c>
      <c r="AF16" s="2">
        <f t="shared" ref="AF16:AF19" si="5">IFERROR(B16/Q16, "N.A.")</f>
        <v>6763.333333333333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6763.333333333333</v>
      </c>
      <c r="AQ16" s="13" t="str">
        <f t="shared" si="0"/>
        <v>N.A.</v>
      </c>
      <c r="AR16" s="14">
        <f t="shared" si="0"/>
        <v>6763.333333333333</v>
      </c>
    </row>
    <row r="17" spans="1:44" ht="15" customHeight="1" thickBot="1" x14ac:dyDescent="0.3">
      <c r="A17" s="3" t="s">
        <v>14</v>
      </c>
      <c r="B17" s="2">
        <v>4880450</v>
      </c>
      <c r="C17" s="2">
        <v>16565320.000000002</v>
      </c>
      <c r="D17" s="2">
        <v>2718720</v>
      </c>
      <c r="E17" s="2">
        <v>704340</v>
      </c>
      <c r="F17" s="2"/>
      <c r="G17" s="2">
        <v>6392000</v>
      </c>
      <c r="H17" s="2"/>
      <c r="I17" s="2">
        <v>0</v>
      </c>
      <c r="J17" s="2"/>
      <c r="K17" s="2"/>
      <c r="L17" s="1">
        <f t="shared" si="1"/>
        <v>7599170</v>
      </c>
      <c r="M17" s="13">
        <f t="shared" si="1"/>
        <v>23661660</v>
      </c>
      <c r="N17" s="14">
        <f t="shared" si="2"/>
        <v>31260830</v>
      </c>
      <c r="P17" s="3" t="s">
        <v>14</v>
      </c>
      <c r="Q17" s="2">
        <v>1174</v>
      </c>
      <c r="R17" s="2">
        <v>2462</v>
      </c>
      <c r="S17" s="2">
        <v>352</v>
      </c>
      <c r="T17" s="2">
        <v>117</v>
      </c>
      <c r="U17" s="2">
        <v>0</v>
      </c>
      <c r="V17" s="2">
        <v>470</v>
      </c>
      <c r="W17" s="2">
        <v>0</v>
      </c>
      <c r="X17" s="2">
        <v>235</v>
      </c>
      <c r="Y17" s="2">
        <v>0</v>
      </c>
      <c r="Z17" s="2">
        <v>0</v>
      </c>
      <c r="AA17" s="1">
        <f t="shared" si="3"/>
        <v>1526</v>
      </c>
      <c r="AB17" s="13">
        <f t="shared" si="3"/>
        <v>3284</v>
      </c>
      <c r="AC17" s="14">
        <f t="shared" si="4"/>
        <v>4810</v>
      </c>
      <c r="AE17" s="3" t="s">
        <v>14</v>
      </c>
      <c r="AF17" s="2">
        <f t="shared" si="5"/>
        <v>4157.1124361158436</v>
      </c>
      <c r="AG17" s="2">
        <f t="shared" si="0"/>
        <v>6728.3996750609267</v>
      </c>
      <c r="AH17" s="2">
        <f t="shared" si="0"/>
        <v>7723.636363636364</v>
      </c>
      <c r="AI17" s="2">
        <f t="shared" si="0"/>
        <v>6020</v>
      </c>
      <c r="AJ17" s="2" t="str">
        <f t="shared" si="0"/>
        <v>N.A.</v>
      </c>
      <c r="AK17" s="2">
        <f t="shared" si="0"/>
        <v>13600</v>
      </c>
      <c r="AL17" s="2" t="str">
        <f t="shared" si="0"/>
        <v>N.A.</v>
      </c>
      <c r="AM17" s="2">
        <f t="shared" si="0"/>
        <v>0</v>
      </c>
      <c r="AN17" s="2" t="str">
        <f t="shared" si="0"/>
        <v>N.A.</v>
      </c>
      <c r="AO17" s="2" t="str">
        <f t="shared" si="0"/>
        <v>N.A.</v>
      </c>
      <c r="AP17" s="15">
        <f t="shared" si="0"/>
        <v>4979.7968545216254</v>
      </c>
      <c r="AQ17" s="13">
        <f t="shared" si="0"/>
        <v>7205.1339829476246</v>
      </c>
      <c r="AR17" s="14">
        <f t="shared" si="0"/>
        <v>6499.133056133056</v>
      </c>
    </row>
    <row r="18" spans="1:44" ht="15" customHeight="1" thickBot="1" x14ac:dyDescent="0.3">
      <c r="A18" s="3" t="s">
        <v>15</v>
      </c>
      <c r="B18" s="2">
        <v>1364175</v>
      </c>
      <c r="C18" s="2"/>
      <c r="D18" s="2">
        <v>1006200</v>
      </c>
      <c r="E18" s="2"/>
      <c r="F18" s="2"/>
      <c r="G18" s="2">
        <v>1269000</v>
      </c>
      <c r="H18" s="2">
        <v>0</v>
      </c>
      <c r="I18" s="2"/>
      <c r="J18" s="2"/>
      <c r="K18" s="2"/>
      <c r="L18" s="1">
        <f t="shared" si="1"/>
        <v>2370375</v>
      </c>
      <c r="M18" s="13">
        <f t="shared" si="1"/>
        <v>1269000</v>
      </c>
      <c r="N18" s="14">
        <f t="shared" si="2"/>
        <v>3639375</v>
      </c>
      <c r="P18" s="3" t="s">
        <v>15</v>
      </c>
      <c r="Q18" s="2">
        <v>470</v>
      </c>
      <c r="R18" s="2">
        <v>0</v>
      </c>
      <c r="S18" s="2">
        <v>117</v>
      </c>
      <c r="T18" s="2">
        <v>0</v>
      </c>
      <c r="U18" s="2">
        <v>0</v>
      </c>
      <c r="V18" s="2">
        <v>235</v>
      </c>
      <c r="W18" s="2">
        <v>235</v>
      </c>
      <c r="X18" s="2">
        <v>0</v>
      </c>
      <c r="Y18" s="2">
        <v>0</v>
      </c>
      <c r="Z18" s="2">
        <v>0</v>
      </c>
      <c r="AA18" s="1">
        <f t="shared" si="3"/>
        <v>822</v>
      </c>
      <c r="AB18" s="13">
        <f t="shared" si="3"/>
        <v>235</v>
      </c>
      <c r="AC18" s="17">
        <f t="shared" si="4"/>
        <v>1057</v>
      </c>
      <c r="AE18" s="3" t="s">
        <v>15</v>
      </c>
      <c r="AF18" s="2">
        <f t="shared" si="5"/>
        <v>2902.5</v>
      </c>
      <c r="AG18" s="2" t="str">
        <f t="shared" si="0"/>
        <v>N.A.</v>
      </c>
      <c r="AH18" s="2">
        <f t="shared" si="0"/>
        <v>8600</v>
      </c>
      <c r="AI18" s="2" t="str">
        <f t="shared" si="0"/>
        <v>N.A.</v>
      </c>
      <c r="AJ18" s="2" t="str">
        <f t="shared" si="0"/>
        <v>N.A.</v>
      </c>
      <c r="AK18" s="2">
        <f t="shared" si="0"/>
        <v>5400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2883.6678832116791</v>
      </c>
      <c r="AQ18" s="13">
        <f t="shared" si="0"/>
        <v>5400</v>
      </c>
      <c r="AR18" s="14">
        <f t="shared" si="0"/>
        <v>3443.1173131504256</v>
      </c>
    </row>
    <row r="19" spans="1:44" ht="15" customHeight="1" thickBot="1" x14ac:dyDescent="0.3">
      <c r="A19" s="4" t="s">
        <v>16</v>
      </c>
      <c r="B19" s="2">
        <v>19873285</v>
      </c>
      <c r="C19" s="2">
        <v>16565320.000000002</v>
      </c>
      <c r="D19" s="2">
        <v>3724920</v>
      </c>
      <c r="E19" s="2">
        <v>704340</v>
      </c>
      <c r="F19" s="2"/>
      <c r="G19" s="2">
        <v>7661000.0000000009</v>
      </c>
      <c r="H19" s="2">
        <v>4392719.9999999991</v>
      </c>
      <c r="I19" s="2">
        <v>0</v>
      </c>
      <c r="J19" s="2"/>
      <c r="K19" s="2"/>
      <c r="L19" s="1">
        <f t="shared" ref="L19" si="6">B19+D19+F19+H19+J19</f>
        <v>27990925</v>
      </c>
      <c r="M19" s="13">
        <f t="shared" ref="M19" si="7">C19+E19+G19+I19+K19</f>
        <v>24930660</v>
      </c>
      <c r="N19" s="17">
        <f t="shared" ref="N19" si="8">L19+M19</f>
        <v>52921585</v>
      </c>
      <c r="P19" s="4" t="s">
        <v>16</v>
      </c>
      <c r="Q19" s="2">
        <v>3521</v>
      </c>
      <c r="R19" s="2">
        <v>2462</v>
      </c>
      <c r="S19" s="2">
        <v>469</v>
      </c>
      <c r="T19" s="2">
        <v>117</v>
      </c>
      <c r="U19" s="2">
        <v>0</v>
      </c>
      <c r="V19" s="2">
        <v>705</v>
      </c>
      <c r="W19" s="2">
        <v>1526</v>
      </c>
      <c r="X19" s="2">
        <v>235</v>
      </c>
      <c r="Y19" s="2">
        <v>0</v>
      </c>
      <c r="Z19" s="2">
        <v>0</v>
      </c>
      <c r="AA19" s="1">
        <f t="shared" ref="AA19" si="9">Q19+S19+U19+W19+Y19</f>
        <v>5516</v>
      </c>
      <c r="AB19" s="13">
        <f t="shared" ref="AB19" si="10">R19+T19+V19+X19+Z19</f>
        <v>3519</v>
      </c>
      <c r="AC19" s="14">
        <f t="shared" ref="AC19" si="11">AA19+AB19</f>
        <v>9035</v>
      </c>
      <c r="AE19" s="4" t="s">
        <v>16</v>
      </c>
      <c r="AF19" s="2">
        <f t="shared" si="5"/>
        <v>5644.216131780744</v>
      </c>
      <c r="AG19" s="2">
        <f t="shared" si="0"/>
        <v>6728.3996750609267</v>
      </c>
      <c r="AH19" s="2">
        <f t="shared" si="0"/>
        <v>7942.2601279317696</v>
      </c>
      <c r="AI19" s="2">
        <f t="shared" si="0"/>
        <v>6020</v>
      </c>
      <c r="AJ19" s="2" t="str">
        <f t="shared" si="0"/>
        <v>N.A.</v>
      </c>
      <c r="AK19" s="2">
        <f t="shared" si="0"/>
        <v>10866.666666666668</v>
      </c>
      <c r="AL19" s="2">
        <f t="shared" si="0"/>
        <v>2878.5845347313229</v>
      </c>
      <c r="AM19" s="2">
        <f t="shared" si="0"/>
        <v>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5074.4969180565631</v>
      </c>
      <c r="AQ19" s="13">
        <f t="shared" ref="AQ19" si="13">IFERROR(M19/AB19, "N.A.")</f>
        <v>7084.5865302642796</v>
      </c>
      <c r="AR19" s="14">
        <f t="shared" ref="AR19" si="14">IFERROR(N19/AC19, "N.A.")</f>
        <v>5857.3973436635306</v>
      </c>
    </row>
    <row r="20" spans="1:44" ht="15" customHeight="1" thickBot="1" x14ac:dyDescent="0.3">
      <c r="A20" s="5" t="s">
        <v>0</v>
      </c>
      <c r="B20" s="24">
        <f>B19+C19</f>
        <v>36438605</v>
      </c>
      <c r="C20" s="26"/>
      <c r="D20" s="24">
        <f>D19+E19</f>
        <v>4429260</v>
      </c>
      <c r="E20" s="26"/>
      <c r="F20" s="24">
        <f>F19+G19</f>
        <v>7661000.0000000009</v>
      </c>
      <c r="G20" s="26"/>
      <c r="H20" s="24">
        <f>H19+I19</f>
        <v>4392719.9999999991</v>
      </c>
      <c r="I20" s="26"/>
      <c r="J20" s="24">
        <f>J19+K19</f>
        <v>0</v>
      </c>
      <c r="K20" s="26"/>
      <c r="L20" s="24">
        <f>L19+M19</f>
        <v>52921585</v>
      </c>
      <c r="M20" s="25"/>
      <c r="N20" s="18">
        <f>B20+D20+F20+H20+J20</f>
        <v>52921585</v>
      </c>
      <c r="P20" s="5" t="s">
        <v>0</v>
      </c>
      <c r="Q20" s="24">
        <f>Q19+R19</f>
        <v>5983</v>
      </c>
      <c r="R20" s="26"/>
      <c r="S20" s="24">
        <f>S19+T19</f>
        <v>586</v>
      </c>
      <c r="T20" s="26"/>
      <c r="U20" s="24">
        <f>U19+V19</f>
        <v>705</v>
      </c>
      <c r="V20" s="26"/>
      <c r="W20" s="24">
        <f>W19+X19</f>
        <v>1761</v>
      </c>
      <c r="X20" s="26"/>
      <c r="Y20" s="24">
        <f>Y19+Z19</f>
        <v>0</v>
      </c>
      <c r="Z20" s="26"/>
      <c r="AA20" s="24">
        <f>AA19+AB19</f>
        <v>9035</v>
      </c>
      <c r="AB20" s="26"/>
      <c r="AC20" s="19">
        <f>Q20+S20+U20+W20+Y20</f>
        <v>9035</v>
      </c>
      <c r="AE20" s="5" t="s">
        <v>0</v>
      </c>
      <c r="AF20" s="27">
        <f>IFERROR(B20/Q20,"N.A.")</f>
        <v>6090.3568443924451</v>
      </c>
      <c r="AG20" s="28"/>
      <c r="AH20" s="27">
        <f>IFERROR(D20/S20,"N.A.")</f>
        <v>7558.4641638225257</v>
      </c>
      <c r="AI20" s="28"/>
      <c r="AJ20" s="27">
        <f>IFERROR(F20/U20,"N.A.")</f>
        <v>10866.666666666668</v>
      </c>
      <c r="AK20" s="28"/>
      <c r="AL20" s="27">
        <f>IFERROR(H20/W20,"N.A.")</f>
        <v>2494.4463373083472</v>
      </c>
      <c r="AM20" s="28"/>
      <c r="AN20" s="27" t="str">
        <f>IFERROR(J20/Y20,"N.A.")</f>
        <v>N.A.</v>
      </c>
      <c r="AO20" s="28"/>
      <c r="AP20" s="27">
        <f>IFERROR(L20/AA20,"N.A.")</f>
        <v>5857.3973436635306</v>
      </c>
      <c r="AQ20" s="28"/>
      <c r="AR20" s="16">
        <f>IFERROR(N20/AC20, "N.A.")</f>
        <v>5857.3973436635306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7552449.9999999991</v>
      </c>
      <c r="C27" s="2"/>
      <c r="D27" s="2"/>
      <c r="E27" s="2"/>
      <c r="F27" s="2"/>
      <c r="G27" s="2"/>
      <c r="H27" s="2">
        <v>3525569.9999999995</v>
      </c>
      <c r="I27" s="2"/>
      <c r="J27" s="2"/>
      <c r="K27" s="2"/>
      <c r="L27" s="1">
        <f>B27+D27+F27+H27+J27</f>
        <v>11078019.999999998</v>
      </c>
      <c r="M27" s="13">
        <f>C27+E27+G27+I27+K27</f>
        <v>0</v>
      </c>
      <c r="N27" s="14">
        <f>L27+M27</f>
        <v>11078019.999999998</v>
      </c>
      <c r="P27" s="3" t="s">
        <v>12</v>
      </c>
      <c r="Q27" s="2">
        <v>938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821</v>
      </c>
      <c r="X27" s="2">
        <v>0</v>
      </c>
      <c r="Y27" s="2">
        <v>0</v>
      </c>
      <c r="Z27" s="2">
        <v>0</v>
      </c>
      <c r="AA27" s="1">
        <f>Q27+S27+U27+W27+Y27</f>
        <v>1759</v>
      </c>
      <c r="AB27" s="13">
        <f>R27+T27+V27+X27+Z27</f>
        <v>0</v>
      </c>
      <c r="AC27" s="14">
        <f>AA27+AB27</f>
        <v>1759</v>
      </c>
      <c r="AE27" s="3" t="s">
        <v>12</v>
      </c>
      <c r="AF27" s="2">
        <f>IFERROR(B27/Q27, "N.A.")</f>
        <v>8051.6524520255853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4294.2387332521312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6297.9079022171682</v>
      </c>
      <c r="AQ27" s="13" t="str">
        <f t="shared" si="15"/>
        <v>N.A.</v>
      </c>
      <c r="AR27" s="14">
        <f t="shared" si="15"/>
        <v>6297.9079022171682</v>
      </c>
    </row>
    <row r="28" spans="1:44" ht="15" customHeight="1" thickBot="1" x14ac:dyDescent="0.3">
      <c r="A28" s="3" t="s">
        <v>13</v>
      </c>
      <c r="B28" s="2">
        <v>4465000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4465000</v>
      </c>
      <c r="M28" s="13">
        <f t="shared" si="16"/>
        <v>0</v>
      </c>
      <c r="N28" s="14">
        <f t="shared" ref="N28:N30" si="17">L28+M28</f>
        <v>4465000</v>
      </c>
      <c r="P28" s="3" t="s">
        <v>13</v>
      </c>
      <c r="Q28" s="2">
        <v>470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470</v>
      </c>
      <c r="AB28" s="13">
        <f t="shared" si="18"/>
        <v>0</v>
      </c>
      <c r="AC28" s="14">
        <f t="shared" ref="AC28:AC30" si="19">AA28+AB28</f>
        <v>470</v>
      </c>
      <c r="AE28" s="3" t="s">
        <v>13</v>
      </c>
      <c r="AF28" s="2">
        <f t="shared" ref="AF28:AF31" si="20">IFERROR(B28/Q28, "N.A.")</f>
        <v>9500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9500</v>
      </c>
      <c r="AQ28" s="13" t="str">
        <f t="shared" si="15"/>
        <v>N.A.</v>
      </c>
      <c r="AR28" s="14">
        <f t="shared" si="15"/>
        <v>9500</v>
      </c>
    </row>
    <row r="29" spans="1:44" ht="15" customHeight="1" thickBot="1" x14ac:dyDescent="0.3">
      <c r="A29" s="3" t="s">
        <v>14</v>
      </c>
      <c r="B29" s="2">
        <v>3482200</v>
      </c>
      <c r="C29" s="2">
        <v>13071720</v>
      </c>
      <c r="D29" s="2">
        <v>2718720</v>
      </c>
      <c r="E29" s="2">
        <v>704340</v>
      </c>
      <c r="F29" s="2"/>
      <c r="G29" s="2">
        <v>4042000</v>
      </c>
      <c r="H29" s="2"/>
      <c r="I29" s="2">
        <v>0</v>
      </c>
      <c r="J29" s="2"/>
      <c r="K29" s="2"/>
      <c r="L29" s="1">
        <f t="shared" si="16"/>
        <v>6200920</v>
      </c>
      <c r="M29" s="13">
        <f t="shared" si="16"/>
        <v>17818060</v>
      </c>
      <c r="N29" s="14">
        <f t="shared" si="17"/>
        <v>24018980</v>
      </c>
      <c r="P29" s="3" t="s">
        <v>14</v>
      </c>
      <c r="Q29" s="2">
        <v>704</v>
      </c>
      <c r="R29" s="2">
        <v>1876</v>
      </c>
      <c r="S29" s="2">
        <v>352</v>
      </c>
      <c r="T29" s="2">
        <v>117</v>
      </c>
      <c r="U29" s="2">
        <v>0</v>
      </c>
      <c r="V29" s="2">
        <v>235</v>
      </c>
      <c r="W29" s="2">
        <v>0</v>
      </c>
      <c r="X29" s="2">
        <v>235</v>
      </c>
      <c r="Y29" s="2">
        <v>0</v>
      </c>
      <c r="Z29" s="2">
        <v>0</v>
      </c>
      <c r="AA29" s="1">
        <f t="shared" si="18"/>
        <v>1056</v>
      </c>
      <c r="AB29" s="13">
        <f t="shared" si="18"/>
        <v>2463</v>
      </c>
      <c r="AC29" s="14">
        <f t="shared" si="19"/>
        <v>3519</v>
      </c>
      <c r="AE29" s="3" t="s">
        <v>14</v>
      </c>
      <c r="AF29" s="2">
        <f t="shared" si="20"/>
        <v>4946.306818181818</v>
      </c>
      <c r="AG29" s="2">
        <f t="shared" si="15"/>
        <v>6967.867803837953</v>
      </c>
      <c r="AH29" s="2">
        <f t="shared" si="15"/>
        <v>7723.636363636364</v>
      </c>
      <c r="AI29" s="2">
        <f t="shared" si="15"/>
        <v>6020</v>
      </c>
      <c r="AJ29" s="2" t="str">
        <f t="shared" si="15"/>
        <v>N.A.</v>
      </c>
      <c r="AK29" s="2">
        <f t="shared" si="15"/>
        <v>17200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5872.083333333333</v>
      </c>
      <c r="AQ29" s="13">
        <f t="shared" si="15"/>
        <v>7234.2915144133167</v>
      </c>
      <c r="AR29" s="14">
        <f t="shared" si="15"/>
        <v>6825.5129298096053</v>
      </c>
    </row>
    <row r="30" spans="1:44" ht="15" customHeight="1" thickBot="1" x14ac:dyDescent="0.3">
      <c r="A30" s="3" t="s">
        <v>15</v>
      </c>
      <c r="B30" s="2">
        <v>757875</v>
      </c>
      <c r="C30" s="2"/>
      <c r="D30" s="2">
        <v>1006200</v>
      </c>
      <c r="E30" s="2"/>
      <c r="F30" s="2"/>
      <c r="G30" s="2">
        <v>1269000</v>
      </c>
      <c r="H30" s="2">
        <v>0</v>
      </c>
      <c r="I30" s="2"/>
      <c r="J30" s="2"/>
      <c r="K30" s="2"/>
      <c r="L30" s="1">
        <f t="shared" si="16"/>
        <v>1764075</v>
      </c>
      <c r="M30" s="13">
        <f t="shared" si="16"/>
        <v>1269000</v>
      </c>
      <c r="N30" s="14">
        <f t="shared" si="17"/>
        <v>3033075</v>
      </c>
      <c r="P30" s="3" t="s">
        <v>15</v>
      </c>
      <c r="Q30" s="2">
        <v>235</v>
      </c>
      <c r="R30" s="2">
        <v>0</v>
      </c>
      <c r="S30" s="2">
        <v>117</v>
      </c>
      <c r="T30" s="2">
        <v>0</v>
      </c>
      <c r="U30" s="2">
        <v>0</v>
      </c>
      <c r="V30" s="2">
        <v>235</v>
      </c>
      <c r="W30" s="2">
        <v>235</v>
      </c>
      <c r="X30" s="2">
        <v>0</v>
      </c>
      <c r="Y30" s="2">
        <v>0</v>
      </c>
      <c r="Z30" s="2">
        <v>0</v>
      </c>
      <c r="AA30" s="1">
        <f t="shared" si="18"/>
        <v>587</v>
      </c>
      <c r="AB30" s="13">
        <f t="shared" si="18"/>
        <v>235</v>
      </c>
      <c r="AC30" s="17">
        <f t="shared" si="19"/>
        <v>822</v>
      </c>
      <c r="AE30" s="3" t="s">
        <v>15</v>
      </c>
      <c r="AF30" s="2">
        <f t="shared" si="20"/>
        <v>3225</v>
      </c>
      <c r="AG30" s="2" t="str">
        <f t="shared" si="15"/>
        <v>N.A.</v>
      </c>
      <c r="AH30" s="2">
        <f t="shared" si="15"/>
        <v>8600</v>
      </c>
      <c r="AI30" s="2" t="str">
        <f t="shared" si="15"/>
        <v>N.A.</v>
      </c>
      <c r="AJ30" s="2" t="str">
        <f t="shared" si="15"/>
        <v>N.A.</v>
      </c>
      <c r="AK30" s="2">
        <f t="shared" si="15"/>
        <v>5400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3005.2385008517886</v>
      </c>
      <c r="AQ30" s="13">
        <f t="shared" si="15"/>
        <v>5400</v>
      </c>
      <c r="AR30" s="14">
        <f t="shared" si="15"/>
        <v>3689.8722627737225</v>
      </c>
    </row>
    <row r="31" spans="1:44" ht="15" customHeight="1" thickBot="1" x14ac:dyDescent="0.3">
      <c r="A31" s="4" t="s">
        <v>16</v>
      </c>
      <c r="B31" s="2">
        <v>16257525</v>
      </c>
      <c r="C31" s="2">
        <v>13071720</v>
      </c>
      <c r="D31" s="2">
        <v>3724920</v>
      </c>
      <c r="E31" s="2">
        <v>704340</v>
      </c>
      <c r="F31" s="2"/>
      <c r="G31" s="2">
        <v>5311000</v>
      </c>
      <c r="H31" s="2">
        <v>3525569.9999999995</v>
      </c>
      <c r="I31" s="2">
        <v>0</v>
      </c>
      <c r="J31" s="2"/>
      <c r="K31" s="2"/>
      <c r="L31" s="1">
        <f t="shared" ref="L31" si="21">B31+D31+F31+H31+J31</f>
        <v>23508015</v>
      </c>
      <c r="M31" s="13">
        <f t="shared" ref="M31" si="22">C31+E31+G31+I31+K31</f>
        <v>19087060</v>
      </c>
      <c r="N31" s="17">
        <f t="shared" ref="N31" si="23">L31+M31</f>
        <v>42595075</v>
      </c>
      <c r="P31" s="4" t="s">
        <v>16</v>
      </c>
      <c r="Q31" s="2">
        <v>2347</v>
      </c>
      <c r="R31" s="2">
        <v>1876</v>
      </c>
      <c r="S31" s="2">
        <v>469</v>
      </c>
      <c r="T31" s="2">
        <v>117</v>
      </c>
      <c r="U31" s="2">
        <v>0</v>
      </c>
      <c r="V31" s="2">
        <v>470</v>
      </c>
      <c r="W31" s="2">
        <v>1056</v>
      </c>
      <c r="X31" s="2">
        <v>235</v>
      </c>
      <c r="Y31" s="2">
        <v>0</v>
      </c>
      <c r="Z31" s="2">
        <v>0</v>
      </c>
      <c r="AA31" s="1">
        <f t="shared" ref="AA31" si="24">Q31+S31+U31+W31+Y31</f>
        <v>3872</v>
      </c>
      <c r="AB31" s="13">
        <f t="shared" ref="AB31" si="25">R31+T31+V31+X31+Z31</f>
        <v>2698</v>
      </c>
      <c r="AC31" s="14">
        <f t="shared" ref="AC31" si="26">AA31+AB31</f>
        <v>6570</v>
      </c>
      <c r="AE31" s="4" t="s">
        <v>16</v>
      </c>
      <c r="AF31" s="2">
        <f t="shared" si="20"/>
        <v>6926.9386450788243</v>
      </c>
      <c r="AG31" s="2">
        <f t="shared" si="15"/>
        <v>6967.867803837953</v>
      </c>
      <c r="AH31" s="2">
        <f t="shared" si="15"/>
        <v>7942.2601279317696</v>
      </c>
      <c r="AI31" s="2">
        <f t="shared" si="15"/>
        <v>6020</v>
      </c>
      <c r="AJ31" s="2" t="str">
        <f t="shared" si="15"/>
        <v>N.A.</v>
      </c>
      <c r="AK31" s="2">
        <f t="shared" si="15"/>
        <v>11300</v>
      </c>
      <c r="AL31" s="2">
        <f t="shared" si="15"/>
        <v>3338.607954545454</v>
      </c>
      <c r="AM31" s="2">
        <f t="shared" si="15"/>
        <v>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6071.2848657024797</v>
      </c>
      <c r="AQ31" s="13">
        <f t="shared" ref="AQ31" si="28">IFERROR(M31/AB31, "N.A.")</f>
        <v>7074.5218680504076</v>
      </c>
      <c r="AR31" s="14">
        <f t="shared" ref="AR31" si="29">IFERROR(N31/AC31, "N.A.")</f>
        <v>6483.2686453576862</v>
      </c>
    </row>
    <row r="32" spans="1:44" ht="15" customHeight="1" thickBot="1" x14ac:dyDescent="0.3">
      <c r="A32" s="5" t="s">
        <v>0</v>
      </c>
      <c r="B32" s="24">
        <f>B31+C31</f>
        <v>29329245</v>
      </c>
      <c r="C32" s="26"/>
      <c r="D32" s="24">
        <f>D31+E31</f>
        <v>4429260</v>
      </c>
      <c r="E32" s="26"/>
      <c r="F32" s="24">
        <f>F31+G31</f>
        <v>5311000</v>
      </c>
      <c r="G32" s="26"/>
      <c r="H32" s="24">
        <f>H31+I31</f>
        <v>3525569.9999999995</v>
      </c>
      <c r="I32" s="26"/>
      <c r="J32" s="24">
        <f>J31+K31</f>
        <v>0</v>
      </c>
      <c r="K32" s="26"/>
      <c r="L32" s="24">
        <f>L31+M31</f>
        <v>42595075</v>
      </c>
      <c r="M32" s="25"/>
      <c r="N32" s="18">
        <f>B32+D32+F32+H32+J32</f>
        <v>42595075</v>
      </c>
      <c r="P32" s="5" t="s">
        <v>0</v>
      </c>
      <c r="Q32" s="24">
        <f>Q31+R31</f>
        <v>4223</v>
      </c>
      <c r="R32" s="26"/>
      <c r="S32" s="24">
        <f>S31+T31</f>
        <v>586</v>
      </c>
      <c r="T32" s="26"/>
      <c r="U32" s="24">
        <f>U31+V31</f>
        <v>470</v>
      </c>
      <c r="V32" s="26"/>
      <c r="W32" s="24">
        <f>W31+X31</f>
        <v>1291</v>
      </c>
      <c r="X32" s="26"/>
      <c r="Y32" s="24">
        <f>Y31+Z31</f>
        <v>0</v>
      </c>
      <c r="Z32" s="26"/>
      <c r="AA32" s="24">
        <f>AA31+AB31</f>
        <v>6570</v>
      </c>
      <c r="AB32" s="26"/>
      <c r="AC32" s="19">
        <f>Q32+S32+U32+W32+Y32</f>
        <v>6570</v>
      </c>
      <c r="AE32" s="5" t="s">
        <v>0</v>
      </c>
      <c r="AF32" s="27">
        <f>IFERROR(B32/Q32,"N.A.")</f>
        <v>6945.1207672270893</v>
      </c>
      <c r="AG32" s="28"/>
      <c r="AH32" s="27">
        <f>IFERROR(D32/S32,"N.A.")</f>
        <v>7558.4641638225257</v>
      </c>
      <c r="AI32" s="28"/>
      <c r="AJ32" s="27">
        <f>IFERROR(F32/U32,"N.A.")</f>
        <v>11300</v>
      </c>
      <c r="AK32" s="28"/>
      <c r="AL32" s="27">
        <f>IFERROR(H32/W32,"N.A.")</f>
        <v>2730.8830364058867</v>
      </c>
      <c r="AM32" s="28"/>
      <c r="AN32" s="27" t="str">
        <f>IFERROR(J32/Y32,"N.A.")</f>
        <v>N.A.</v>
      </c>
      <c r="AO32" s="28"/>
      <c r="AP32" s="27">
        <f>IFERROR(L32/AA32,"N.A.")</f>
        <v>6483.2686453576862</v>
      </c>
      <c r="AQ32" s="28"/>
      <c r="AR32" s="16">
        <f>IFERROR(N32/AC32, "N.A.")</f>
        <v>6483.2686453576862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1308060</v>
      </c>
      <c r="C39" s="2"/>
      <c r="D39" s="2"/>
      <c r="E39" s="2"/>
      <c r="F39" s="2"/>
      <c r="G39" s="2"/>
      <c r="H39" s="2">
        <v>867150</v>
      </c>
      <c r="I39" s="2"/>
      <c r="J39" s="2"/>
      <c r="K39" s="2"/>
      <c r="L39" s="1">
        <f>B39+D39+F39+H39+J39</f>
        <v>2175210</v>
      </c>
      <c r="M39" s="13">
        <f>C39+E39+G39+I39+K39</f>
        <v>0</v>
      </c>
      <c r="N39" s="14">
        <f>L39+M39</f>
        <v>2175210</v>
      </c>
      <c r="P39" s="3" t="s">
        <v>12</v>
      </c>
      <c r="Q39" s="2">
        <v>234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470</v>
      </c>
      <c r="X39" s="2">
        <v>0</v>
      </c>
      <c r="Y39" s="2">
        <v>0</v>
      </c>
      <c r="Z39" s="2">
        <v>0</v>
      </c>
      <c r="AA39" s="1">
        <f>Q39+S39+U39+W39+Y39</f>
        <v>704</v>
      </c>
      <c r="AB39" s="13">
        <f>R39+T39+V39+X39+Z39</f>
        <v>0</v>
      </c>
      <c r="AC39" s="14">
        <f>AA39+AB39</f>
        <v>704</v>
      </c>
      <c r="AE39" s="3" t="s">
        <v>12</v>
      </c>
      <c r="AF39" s="2">
        <f>IFERROR(B39/Q39, "N.A.")</f>
        <v>5590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1845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3089.786931818182</v>
      </c>
      <c r="AQ39" s="13" t="str">
        <f t="shared" si="30"/>
        <v>N.A.</v>
      </c>
      <c r="AR39" s="14">
        <f t="shared" si="30"/>
        <v>3089.786931818182</v>
      </c>
    </row>
    <row r="40" spans="1:44" ht="15" customHeight="1" thickBot="1" x14ac:dyDescent="0.3">
      <c r="A40" s="3" t="s">
        <v>13</v>
      </c>
      <c r="B40" s="2">
        <v>303150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303150</v>
      </c>
      <c r="M40" s="13">
        <f t="shared" si="31"/>
        <v>0</v>
      </c>
      <c r="N40" s="14">
        <f t="shared" ref="N40:N42" si="32">L40+M40</f>
        <v>303150</v>
      </c>
      <c r="P40" s="3" t="s">
        <v>13</v>
      </c>
      <c r="Q40" s="2">
        <v>235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235</v>
      </c>
      <c r="AB40" s="13">
        <f t="shared" si="33"/>
        <v>0</v>
      </c>
      <c r="AC40" s="14">
        <f t="shared" ref="AC40:AC42" si="34">AA40+AB40</f>
        <v>235</v>
      </c>
      <c r="AE40" s="3" t="s">
        <v>13</v>
      </c>
      <c r="AF40" s="2">
        <f t="shared" ref="AF40:AF43" si="35">IFERROR(B40/Q40, "N.A.")</f>
        <v>1290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1290</v>
      </c>
      <c r="AQ40" s="13" t="str">
        <f t="shared" si="30"/>
        <v>N.A.</v>
      </c>
      <c r="AR40" s="14">
        <f t="shared" si="30"/>
        <v>1290</v>
      </c>
    </row>
    <row r="41" spans="1:44" ht="15" customHeight="1" thickBot="1" x14ac:dyDescent="0.3">
      <c r="A41" s="3" t="s">
        <v>14</v>
      </c>
      <c r="B41" s="2">
        <v>1398250</v>
      </c>
      <c r="C41" s="2">
        <v>3493600.0000000005</v>
      </c>
      <c r="D41" s="2"/>
      <c r="E41" s="2"/>
      <c r="F41" s="2"/>
      <c r="G41" s="2">
        <v>2350000</v>
      </c>
      <c r="H41" s="2"/>
      <c r="I41" s="2"/>
      <c r="J41" s="2"/>
      <c r="K41" s="2"/>
      <c r="L41" s="1">
        <f t="shared" si="31"/>
        <v>1398250</v>
      </c>
      <c r="M41" s="13">
        <f t="shared" si="31"/>
        <v>5843600</v>
      </c>
      <c r="N41" s="14">
        <f t="shared" si="32"/>
        <v>7241850</v>
      </c>
      <c r="P41" s="3" t="s">
        <v>14</v>
      </c>
      <c r="Q41" s="2">
        <v>470</v>
      </c>
      <c r="R41" s="2">
        <v>586</v>
      </c>
      <c r="S41" s="2">
        <v>0</v>
      </c>
      <c r="T41" s="2">
        <v>0</v>
      </c>
      <c r="U41" s="2">
        <v>0</v>
      </c>
      <c r="V41" s="2">
        <v>235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470</v>
      </c>
      <c r="AB41" s="13">
        <f t="shared" si="33"/>
        <v>821</v>
      </c>
      <c r="AC41" s="14">
        <f t="shared" si="34"/>
        <v>1291</v>
      </c>
      <c r="AE41" s="3" t="s">
        <v>14</v>
      </c>
      <c r="AF41" s="2">
        <f t="shared" si="35"/>
        <v>2975</v>
      </c>
      <c r="AG41" s="2">
        <f t="shared" si="30"/>
        <v>5961.7747440273042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10000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2975</v>
      </c>
      <c r="AQ41" s="13">
        <f t="shared" si="30"/>
        <v>7117.6613885505485</v>
      </c>
      <c r="AR41" s="14">
        <f t="shared" si="30"/>
        <v>5609.4887683965917</v>
      </c>
    </row>
    <row r="42" spans="1:44" ht="15" customHeight="1" thickBot="1" x14ac:dyDescent="0.3">
      <c r="A42" s="3" t="s">
        <v>15</v>
      </c>
      <c r="B42" s="2">
        <v>606300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606300</v>
      </c>
      <c r="M42" s="13">
        <f t="shared" si="31"/>
        <v>0</v>
      </c>
      <c r="N42" s="14">
        <f t="shared" si="32"/>
        <v>606300</v>
      </c>
      <c r="P42" s="3" t="s">
        <v>15</v>
      </c>
      <c r="Q42" s="2">
        <v>235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235</v>
      </c>
      <c r="AB42" s="13">
        <f t="shared" si="33"/>
        <v>0</v>
      </c>
      <c r="AC42" s="14">
        <f t="shared" si="34"/>
        <v>235</v>
      </c>
      <c r="AE42" s="3" t="s">
        <v>15</v>
      </c>
      <c r="AF42" s="2">
        <f t="shared" si="35"/>
        <v>2580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2580</v>
      </c>
      <c r="AQ42" s="13" t="str">
        <f t="shared" si="30"/>
        <v>N.A.</v>
      </c>
      <c r="AR42" s="14">
        <f t="shared" si="30"/>
        <v>2580</v>
      </c>
    </row>
    <row r="43" spans="1:44" ht="15" customHeight="1" thickBot="1" x14ac:dyDescent="0.3">
      <c r="A43" s="4" t="s">
        <v>16</v>
      </c>
      <c r="B43" s="2">
        <v>3615760.0000000005</v>
      </c>
      <c r="C43" s="2">
        <v>3493600.0000000005</v>
      </c>
      <c r="D43" s="2"/>
      <c r="E43" s="2"/>
      <c r="F43" s="2"/>
      <c r="G43" s="2">
        <v>2350000</v>
      </c>
      <c r="H43" s="2">
        <v>867150</v>
      </c>
      <c r="I43" s="2"/>
      <c r="J43" s="2"/>
      <c r="K43" s="2"/>
      <c r="L43" s="1">
        <f t="shared" ref="L43" si="36">B43+D43+F43+H43+J43</f>
        <v>4482910</v>
      </c>
      <c r="M43" s="13">
        <f t="shared" ref="M43" si="37">C43+E43+G43+I43+K43</f>
        <v>5843600</v>
      </c>
      <c r="N43" s="17">
        <f t="shared" ref="N43" si="38">L43+M43</f>
        <v>10326510</v>
      </c>
      <c r="P43" s="4" t="s">
        <v>16</v>
      </c>
      <c r="Q43" s="2">
        <v>1174</v>
      </c>
      <c r="R43" s="2">
        <v>586</v>
      </c>
      <c r="S43" s="2">
        <v>0</v>
      </c>
      <c r="T43" s="2">
        <v>0</v>
      </c>
      <c r="U43" s="2">
        <v>0</v>
      </c>
      <c r="V43" s="2">
        <v>235</v>
      </c>
      <c r="W43" s="2">
        <v>470</v>
      </c>
      <c r="X43" s="2">
        <v>0</v>
      </c>
      <c r="Y43" s="2">
        <v>0</v>
      </c>
      <c r="Z43" s="2">
        <v>0</v>
      </c>
      <c r="AA43" s="1">
        <f t="shared" ref="AA43" si="39">Q43+S43+U43+W43+Y43</f>
        <v>1644</v>
      </c>
      <c r="AB43" s="13">
        <f t="shared" ref="AB43" si="40">R43+T43+V43+X43+Z43</f>
        <v>821</v>
      </c>
      <c r="AC43" s="17">
        <f t="shared" ref="AC43" si="41">AA43+AB43</f>
        <v>2465</v>
      </c>
      <c r="AE43" s="4" t="s">
        <v>16</v>
      </c>
      <c r="AF43" s="2">
        <f t="shared" si="35"/>
        <v>3079.8637137989781</v>
      </c>
      <c r="AG43" s="2">
        <f t="shared" si="30"/>
        <v>5961.7747440273042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10000</v>
      </c>
      <c r="AL43" s="2">
        <f t="shared" si="30"/>
        <v>1845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2726.8309002433089</v>
      </c>
      <c r="AQ43" s="13">
        <f t="shared" ref="AQ43" si="43">IFERROR(M43/AB43, "N.A.")</f>
        <v>7117.6613885505485</v>
      </c>
      <c r="AR43" s="14">
        <f t="shared" ref="AR43" si="44">IFERROR(N43/AC43, "N.A.")</f>
        <v>4189.2535496957407</v>
      </c>
    </row>
    <row r="44" spans="1:44" ht="15" customHeight="1" thickBot="1" x14ac:dyDescent="0.3">
      <c r="A44" s="5" t="s">
        <v>0</v>
      </c>
      <c r="B44" s="24">
        <f>B43+C43</f>
        <v>7109360.0000000009</v>
      </c>
      <c r="C44" s="26"/>
      <c r="D44" s="24">
        <f>D43+E43</f>
        <v>0</v>
      </c>
      <c r="E44" s="26"/>
      <c r="F44" s="24">
        <f>F43+G43</f>
        <v>2350000</v>
      </c>
      <c r="G44" s="26"/>
      <c r="H44" s="24">
        <f>H43+I43</f>
        <v>867150</v>
      </c>
      <c r="I44" s="26"/>
      <c r="J44" s="24">
        <f>J43+K43</f>
        <v>0</v>
      </c>
      <c r="K44" s="26"/>
      <c r="L44" s="24">
        <f>L43+M43</f>
        <v>10326510</v>
      </c>
      <c r="M44" s="25"/>
      <c r="N44" s="18">
        <f>B44+D44+F44+H44+J44</f>
        <v>10326510</v>
      </c>
      <c r="P44" s="5" t="s">
        <v>0</v>
      </c>
      <c r="Q44" s="24">
        <f>Q43+R43</f>
        <v>1760</v>
      </c>
      <c r="R44" s="26"/>
      <c r="S44" s="24">
        <f>S43+T43</f>
        <v>0</v>
      </c>
      <c r="T44" s="26"/>
      <c r="U44" s="24">
        <f>U43+V43</f>
        <v>235</v>
      </c>
      <c r="V44" s="26"/>
      <c r="W44" s="24">
        <f>W43+X43</f>
        <v>470</v>
      </c>
      <c r="X44" s="26"/>
      <c r="Y44" s="24">
        <f>Y43+Z43</f>
        <v>0</v>
      </c>
      <c r="Z44" s="26"/>
      <c r="AA44" s="24">
        <f>AA43+AB43</f>
        <v>2465</v>
      </c>
      <c r="AB44" s="25"/>
      <c r="AC44" s="18">
        <f>Q44+S44+U44+W44+Y44</f>
        <v>2465</v>
      </c>
      <c r="AE44" s="5" t="s">
        <v>0</v>
      </c>
      <c r="AF44" s="27">
        <f>IFERROR(B44/Q44,"N.A.")</f>
        <v>4039.4090909090914</v>
      </c>
      <c r="AG44" s="28"/>
      <c r="AH44" s="27" t="str">
        <f>IFERROR(D44/S44,"N.A.")</f>
        <v>N.A.</v>
      </c>
      <c r="AI44" s="28"/>
      <c r="AJ44" s="27">
        <f>IFERROR(F44/U44,"N.A.")</f>
        <v>10000</v>
      </c>
      <c r="AK44" s="28"/>
      <c r="AL44" s="27">
        <f>IFERROR(H44/W44,"N.A.")</f>
        <v>1845</v>
      </c>
      <c r="AM44" s="28"/>
      <c r="AN44" s="27" t="str">
        <f>IFERROR(J44/Y44,"N.A.")</f>
        <v>N.A.</v>
      </c>
      <c r="AO44" s="28"/>
      <c r="AP44" s="27">
        <f>IFERROR(L44/AA44,"N.A.")</f>
        <v>4189.2535496957407</v>
      </c>
      <c r="AQ44" s="28"/>
      <c r="AR44" s="16">
        <f>IFERROR(N44/AC44, "N.A.")</f>
        <v>4189.2535496957407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schemas.microsoft.com/office/2006/documentManagement/types"/>
    <ds:schemaRef ds:uri="3946fdfc-da00-409a-95df-cd9f19cc2a9a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2016 T2</dc:title>
  <dc:subject>Matriz Hussmanns Quintana Roo, 2016-T2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2025-12-16T14:40:41Z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